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E9F8BD78-8CCB-4A7B-B929-C9B399AAC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Izmjene i dopune FP" sheetId="1" r:id="rId1"/>
  </sheets>
  <definedNames>
    <definedName name="_Hlk54087109" localSheetId="0">'1. Izmjene i dopune FP'!$A$48</definedName>
    <definedName name="_Toc55895370" localSheetId="0">'1. Izmjene i dopune FP'!#REF!</definedName>
    <definedName name="_xlnm.Print_Area" localSheetId="0">'1. Izmjene i dopune FP'!$A$1:$H$48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G43" i="1"/>
  <c r="G41" i="1"/>
  <c r="G46" i="1"/>
  <c r="G40" i="1"/>
  <c r="G38" i="1"/>
  <c r="G35" i="1"/>
  <c r="G36" i="1"/>
  <c r="G37" i="1"/>
  <c r="G33" i="1"/>
  <c r="G27" i="1"/>
  <c r="G28" i="1"/>
  <c r="G29" i="1"/>
  <c r="G30" i="1"/>
  <c r="G31" i="1"/>
  <c r="G32" i="1"/>
  <c r="G26" i="1"/>
  <c r="G23" i="1"/>
  <c r="G20" i="1"/>
  <c r="E16" i="1"/>
  <c r="G16" i="1"/>
  <c r="G48" i="1"/>
  <c r="H41" i="1"/>
  <c r="H38" i="1"/>
  <c r="H33" i="1"/>
  <c r="H26" i="1"/>
  <c r="H20" i="1"/>
  <c r="H16" i="1"/>
  <c r="H46" i="1"/>
  <c r="H48" i="1"/>
  <c r="H40" i="1"/>
  <c r="F41" i="1"/>
  <c r="E41" i="1"/>
  <c r="E38" i="1"/>
  <c r="F33" i="1"/>
  <c r="E33" i="1"/>
  <c r="F26" i="1"/>
  <c r="E26" i="1"/>
  <c r="G17" i="1"/>
  <c r="G10" i="1"/>
  <c r="G9" i="1"/>
  <c r="G11" i="1"/>
  <c r="E3" i="1"/>
  <c r="G3" i="1"/>
  <c r="G5" i="1"/>
  <c r="G4" i="1"/>
  <c r="G7" i="1"/>
  <c r="G6" i="1"/>
  <c r="D12" i="1"/>
  <c r="H17" i="1"/>
  <c r="H23" i="1"/>
  <c r="H37" i="1"/>
  <c r="H4" i="1"/>
  <c r="H6" i="1"/>
  <c r="H11" i="1"/>
  <c r="H10" i="1"/>
  <c r="H7" i="1"/>
  <c r="H3" i="1"/>
  <c r="H5" i="1"/>
  <c r="D48" i="1"/>
  <c r="H9" i="1"/>
  <c r="H43" i="1"/>
  <c r="H35" i="1"/>
  <c r="H29" i="1"/>
  <c r="H36" i="1"/>
  <c r="H30" i="1"/>
  <c r="H32" i="1"/>
  <c r="H28" i="1"/>
  <c r="H42" i="1"/>
  <c r="H31" i="1"/>
  <c r="H27" i="1"/>
</calcChain>
</file>

<file path=xl/sharedStrings.xml><?xml version="1.0" encoding="utf-8"?>
<sst xmlns="http://schemas.openxmlformats.org/spreadsheetml/2006/main" count="97" uniqueCount="85">
  <si>
    <t>PRIHODI</t>
  </si>
  <si>
    <t>Plan za 2021. (u kn)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</si>
  <si>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</si>
  <si>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</si>
  <si>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</si>
  <si>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</si>
  <si>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</si>
  <si>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</si>
  <si>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</si>
  <si>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</si>
  <si>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</si>
  <si>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</si>
  <si>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</si>
  <si>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</si>
  <si>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</si>
  <si>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</si>
  <si>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</si>
  <si>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</si>
  <si>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</si>
  <si>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</si>
  <si>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</si>
  <si>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</si>
  <si>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</si>
  <si>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</si>
  <si>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</si>
  <si>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</si>
  <si>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</si>
  <si>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</si>
  <si>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</si>
  <si>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</si>
  <si>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</si>
  <si>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</si>
  <si>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</si>
  <si>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</si>
  <si>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</si>
  <si>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</si>
  <si>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</si>
  <si>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</si>
  <si>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</si>
  <si>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</si>
  <si>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</si>
  <si>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</si>
  <si>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</si>
  <si>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</si>
  <si>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</si>
  <si>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</si>
  <si>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</si>
  <si>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</si>
  <si>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</si>
  <si>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Kreiranje promotivnog materijala</t>
  </si>
  <si>
    <t>Internetske stranice</t>
  </si>
  <si>
    <t xml:space="preserve">Kreiranje i upravljanje bazama turističkih podataka </t>
  </si>
  <si>
    <t>Turističko-informativne aktivnosti</t>
  </si>
  <si>
    <t>DESTINACIJSKI MENADŽMENT</t>
  </si>
  <si>
    <t>4.1.</t>
  </si>
  <si>
    <t>Turistički informacijski sustavi i aplikacije /eVisitor</t>
  </si>
  <si>
    <t>Upravljanje kvalitetom u destinaciji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</si>
  <si>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</si>
  <si>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</si>
  <si>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</si>
  <si>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</si>
  <si>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</si>
  <si>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</si>
  <si>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</si>
  <si>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</si>
  <si>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</si>
  <si>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</si>
  <si>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</si>
  <si>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</si>
  <si>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</si>
  <si>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</si>
  <si>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</si>
  <si>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</si>
  <si>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</si>
  <si>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</si>
  <si>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4.2.</t>
  </si>
  <si>
    <t>4.3.</t>
  </si>
  <si>
    <t>Arheološki park Vučedol</t>
  </si>
  <si>
    <t>Povećanje</t>
  </si>
  <si>
    <t>Smanjenje</t>
  </si>
  <si>
    <t>Novi plan</t>
  </si>
  <si>
    <t>Novi plan za 2021. (u kn)</t>
  </si>
  <si>
    <t>4.4.</t>
  </si>
  <si>
    <t>Poticanje na očuvanje i uređenje okoliša</t>
  </si>
  <si>
    <t>2. IZMJENE I DOPUNE FINANCIJSKOG PLANA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</si>
</sst>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11" fillId="3" borderId="1" xfId="0" applyNumberFormat="1" applyFont="1" applyFill="1" applyBorder="1" applyAlignment="1">
      <alignment vertical="center"/>
    </xf>
    <xf numFmtId="164" fontId="0" fillId="0" borderId="0" xfId="0" applyNumberFormat="1"/>
    <xf numFmtId="4" fontId="7" fillId="6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2" fontId="0" fillId="0" borderId="0" xfId="0" applyNumberFormat="1"/>
    <xf numFmtId="2" fontId="2" fillId="2" borderId="1" xfId="0" applyNumberFormat="1" applyFont="1" applyFill="1" applyBorder="1" applyAlignment="1">
      <alignment vertical="center"/>
    </xf>
    <xf numFmtId="4" fontId="14" fillId="5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sqref="A1:H1"/>
    </sheetView>
  </sheetViews>
  <sheetFormatPr defaultRowHeight="15" x14ac:dyDescent="0.25"/>
  <cols>
    <col min="1" max="1" width="7" customWidth="1"/>
    <col min="2" max="2" width="7.28515625" customWidth="1"/>
    <col min="3" max="3" width="50.85546875" customWidth="1"/>
    <col min="4" max="7" width="16.28515625" customWidth="1"/>
    <col min="8" max="8" width="9.7109375" bestFit="1" customWidth="1"/>
    <col min="9" max="9" width="15.140625" customWidth="1"/>
  </cols>
  <sheetData>
    <row r="1" spans="1:8" ht="21" x14ac:dyDescent="0.25">
      <c r="A1" s="39" t="s">
        <v>84</v>
      </c>
      <c r="B1" s="40"/>
      <c r="C1" s="40"/>
      <c r="D1" s="40"/>
      <c r="E1" s="40"/>
      <c r="F1" s="40"/>
      <c r="G1" s="40"/>
      <c r="H1" s="40"/>
    </row>
    <row r="2" spans="1:8" x14ac:dyDescent="0.25">
      <c r="A2" s="5"/>
      <c r="B2" s="6"/>
      <c r="C2" s="4" t="s">
        <v>0</v>
      </c>
      <c r="D2" s="4" t="s">
        <v>1</v>
      </c>
      <c r="E2" s="4" t="s">
        <v>78</v>
      </c>
      <c r="F2" s="4" t="s">
        <v>79</v>
      </c>
      <c r="G2" s="4" t="s">
        <v>80</v>
      </c>
      <c r="H2" s="4" t="s">
        <v>2</v>
      </c>
    </row>
    <row r="3" spans="1:8" x14ac:dyDescent="0.25">
      <c r="A3" s="7" t="s">
        <v>3</v>
      </c>
      <c r="B3" s="7"/>
      <c r="C3" s="7" t="s">
        <v>4</v>
      </c>
      <c r="D3" s="21">
        <v>300000</v>
      </c>
      <c r="E3" s="21">
        <f>E4+E5</f>
        <v>80000</v>
      </c>
      <c r="F3" s="21"/>
      <c r="G3" s="21">
        <f>D3+E3-F3</f>
        <v>380000</v>
      </c>
      <c r="H3" s="33">
        <f>G3*100/D12</f>
        <v>21.02604115035286</v>
      </c>
    </row>
    <row r="4" spans="1:8" x14ac:dyDescent="0.25">
      <c r="A4" s="8"/>
      <c r="B4" s="8" t="s">
        <v>5</v>
      </c>
      <c r="C4" s="8" t="s">
        <v>6</v>
      </c>
      <c r="D4" s="19">
        <v>50000</v>
      </c>
      <c r="E4" s="19">
        <v>30000</v>
      </c>
      <c r="F4" s="19"/>
      <c r="G4" s="19">
        <f>D4+E4-F4</f>
        <v>80000</v>
      </c>
      <c r="H4" s="23">
        <f>D4*100/D12</f>
        <v>2.7665843618885342</v>
      </c>
    </row>
    <row r="5" spans="1:8" x14ac:dyDescent="0.25">
      <c r="A5" s="9"/>
      <c r="B5" s="8" t="s">
        <v>7</v>
      </c>
      <c r="C5" s="8" t="s">
        <v>8</v>
      </c>
      <c r="D5" s="19">
        <v>250000</v>
      </c>
      <c r="E5" s="19">
        <v>50000</v>
      </c>
      <c r="F5" s="19"/>
      <c r="G5" s="19">
        <f>D5+E5-F5</f>
        <v>300000</v>
      </c>
      <c r="H5" s="23">
        <f>D5*100/D12</f>
        <v>13.832921809442672</v>
      </c>
    </row>
    <row r="6" spans="1:8" ht="30" x14ac:dyDescent="0.25">
      <c r="A6" s="7" t="s">
        <v>9</v>
      </c>
      <c r="B6" s="7"/>
      <c r="C6" s="7" t="s">
        <v>10</v>
      </c>
      <c r="D6" s="24">
        <v>1087140.6399999999</v>
      </c>
      <c r="E6" s="24">
        <v>80000</v>
      </c>
      <c r="F6" s="24"/>
      <c r="G6" s="24">
        <f>D6+E6-F6</f>
        <v>1167140.6399999999</v>
      </c>
      <c r="H6" s="34">
        <f>G6*100/D12</f>
        <v>64.5798608549715</v>
      </c>
    </row>
    <row r="7" spans="1:8" x14ac:dyDescent="0.25">
      <c r="A7" s="10" t="s">
        <v>11</v>
      </c>
      <c r="B7" s="10"/>
      <c r="C7" s="10" t="s">
        <v>12</v>
      </c>
      <c r="D7" s="24">
        <v>120651.08</v>
      </c>
      <c r="E7" s="24">
        <v>14000</v>
      </c>
      <c r="F7" s="24"/>
      <c r="G7" s="24">
        <f>D7+E7-F7</f>
        <v>134651.08000000002</v>
      </c>
      <c r="H7" s="34">
        <f>G7*100/D12</f>
        <v>7.4504714447880405</v>
      </c>
    </row>
    <row r="8" spans="1:8" x14ac:dyDescent="0.25">
      <c r="A8" s="10" t="s">
        <v>13</v>
      </c>
      <c r="B8" s="10"/>
      <c r="C8" s="10" t="s">
        <v>14</v>
      </c>
      <c r="D8" s="24">
        <v>0</v>
      </c>
      <c r="E8" s="24"/>
      <c r="F8" s="24"/>
      <c r="G8" s="24">
        <v>0</v>
      </c>
      <c r="H8" s="34"/>
    </row>
    <row r="9" spans="1:8" x14ac:dyDescent="0.25">
      <c r="A9" s="10" t="s">
        <v>15</v>
      </c>
      <c r="B9" s="11"/>
      <c r="C9" s="10" t="s">
        <v>16</v>
      </c>
      <c r="D9" s="25">
        <v>35000</v>
      </c>
      <c r="E9" s="25"/>
      <c r="F9" s="25">
        <v>5000</v>
      </c>
      <c r="G9" s="25">
        <f>D9+E9-F9</f>
        <v>30000</v>
      </c>
      <c r="H9" s="37">
        <f>D9*100/D12</f>
        <v>1.936609053321974</v>
      </c>
    </row>
    <row r="10" spans="1:8" x14ac:dyDescent="0.25">
      <c r="A10" s="10" t="s">
        <v>17</v>
      </c>
      <c r="B10" s="11"/>
      <c r="C10" s="10" t="s">
        <v>18</v>
      </c>
      <c r="D10" s="25">
        <v>62990.96</v>
      </c>
      <c r="E10" s="25"/>
      <c r="F10" s="38"/>
      <c r="G10" s="25">
        <f>D10+E10-F10</f>
        <v>62990.96</v>
      </c>
      <c r="H10" s="37">
        <f>G10*100/D12</f>
        <v>3.4853960975269236</v>
      </c>
    </row>
    <row r="11" spans="1:8" x14ac:dyDescent="0.25">
      <c r="A11" s="10" t="s">
        <v>19</v>
      </c>
      <c r="B11" s="10"/>
      <c r="C11" s="10" t="s">
        <v>20</v>
      </c>
      <c r="D11" s="24">
        <v>24500</v>
      </c>
      <c r="E11" s="32">
        <v>8000</v>
      </c>
      <c r="F11" s="24"/>
      <c r="G11" s="24">
        <f>D11+E11-F11</f>
        <v>32500</v>
      </c>
      <c r="H11" s="34">
        <f>G11*100/D12</f>
        <v>1.7982798352275473</v>
      </c>
    </row>
    <row r="12" spans="1:8" ht="15.75" x14ac:dyDescent="0.25">
      <c r="A12" s="41"/>
      <c r="B12" s="41"/>
      <c r="C12" s="12" t="s">
        <v>21</v>
      </c>
      <c r="D12" s="43">
        <f>G3+G6+G7+G8+G9+G10+G11</f>
        <v>1807282.68</v>
      </c>
      <c r="E12" s="43"/>
      <c r="F12" s="43"/>
      <c r="G12" s="43"/>
      <c r="H12" s="44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ht="18.75" x14ac:dyDescent="0.25">
      <c r="A14" s="2"/>
    </row>
    <row r="15" spans="1:8" ht="25.5" x14ac:dyDescent="0.25">
      <c r="A15" s="6"/>
      <c r="B15" s="6"/>
      <c r="C15" s="4" t="s">
        <v>22</v>
      </c>
      <c r="D15" s="4" t="s">
        <v>1</v>
      </c>
      <c r="E15" s="4" t="s">
        <v>78</v>
      </c>
      <c r="F15" s="4" t="s">
        <v>79</v>
      </c>
      <c r="G15" s="4" t="s">
        <v>81</v>
      </c>
      <c r="H15" s="4" t="s">
        <v>2</v>
      </c>
    </row>
    <row r="16" spans="1:8" x14ac:dyDescent="0.25">
      <c r="A16" s="6" t="s">
        <v>3</v>
      </c>
      <c r="B16" s="6"/>
      <c r="C16" s="6" t="s">
        <v>23</v>
      </c>
      <c r="D16" s="21">
        <v>0</v>
      </c>
      <c r="E16" s="21">
        <f>E17+E18+E19</f>
        <v>4104.6099999999997</v>
      </c>
      <c r="F16" s="21"/>
      <c r="G16" s="21">
        <f>D16+E16-F16</f>
        <v>4104.6099999999997</v>
      </c>
      <c r="H16" s="33">
        <f>G16*100/G48</f>
        <v>0.25097104143887067</v>
      </c>
    </row>
    <row r="17" spans="1:8" ht="25.5" x14ac:dyDescent="0.25">
      <c r="A17" s="13"/>
      <c r="B17" s="13" t="s">
        <v>5</v>
      </c>
      <c r="C17" s="13" t="s">
        <v>24</v>
      </c>
      <c r="D17" s="26">
        <v>0</v>
      </c>
      <c r="E17" s="31">
        <v>4104.6099999999997</v>
      </c>
      <c r="F17" s="26"/>
      <c r="G17" s="26">
        <f>D17+E17-F17</f>
        <v>4104.6099999999997</v>
      </c>
      <c r="H17" s="28">
        <f>G17*100/G48</f>
        <v>0.25097104143887067</v>
      </c>
    </row>
    <row r="18" spans="1:8" x14ac:dyDescent="0.25">
      <c r="A18" s="14"/>
      <c r="B18" s="13" t="s">
        <v>7</v>
      </c>
      <c r="C18" s="13" t="s">
        <v>25</v>
      </c>
      <c r="D18" s="26">
        <v>0</v>
      </c>
      <c r="E18" s="26"/>
      <c r="F18" s="31"/>
      <c r="G18" s="26"/>
      <c r="H18" s="28"/>
    </row>
    <row r="19" spans="1:8" x14ac:dyDescent="0.25">
      <c r="A19" s="13"/>
      <c r="B19" s="13" t="s">
        <v>26</v>
      </c>
      <c r="C19" s="13" t="s">
        <v>27</v>
      </c>
      <c r="D19" s="26"/>
      <c r="E19" s="26"/>
      <c r="F19" s="26"/>
      <c r="G19" s="26"/>
      <c r="H19" s="28"/>
    </row>
    <row r="20" spans="1:8" x14ac:dyDescent="0.25">
      <c r="A20" s="6" t="s">
        <v>28</v>
      </c>
      <c r="B20" s="6"/>
      <c r="C20" s="6" t="s">
        <v>29</v>
      </c>
      <c r="D20" s="21">
        <v>530000</v>
      </c>
      <c r="E20" s="21">
        <v>0</v>
      </c>
      <c r="F20" s="21">
        <v>0</v>
      </c>
      <c r="G20" s="21">
        <f>G21+G22+G23+G24+G25</f>
        <v>550000</v>
      </c>
      <c r="H20" s="33">
        <f>G20*100/G48</f>
        <v>33.629034863575072</v>
      </c>
    </row>
    <row r="21" spans="1:8" ht="25.5" x14ac:dyDescent="0.25">
      <c r="A21" s="14"/>
      <c r="B21" s="13" t="s">
        <v>30</v>
      </c>
      <c r="C21" s="13" t="s">
        <v>31</v>
      </c>
      <c r="D21" s="26"/>
      <c r="E21" s="26"/>
      <c r="F21" s="26"/>
      <c r="G21" s="26"/>
      <c r="H21" s="28"/>
    </row>
    <row r="22" spans="1:8" x14ac:dyDescent="0.25">
      <c r="A22" s="13"/>
      <c r="B22" s="13" t="s">
        <v>32</v>
      </c>
      <c r="C22" s="13" t="s">
        <v>33</v>
      </c>
      <c r="D22" s="26"/>
      <c r="E22" s="26"/>
      <c r="F22" s="26"/>
      <c r="G22" s="26"/>
      <c r="H22" s="28"/>
    </row>
    <row r="23" spans="1:8" x14ac:dyDescent="0.25">
      <c r="A23" s="13"/>
      <c r="B23" s="13" t="s">
        <v>34</v>
      </c>
      <c r="C23" s="13" t="s">
        <v>35</v>
      </c>
      <c r="D23" s="26">
        <v>530000</v>
      </c>
      <c r="E23" s="26">
        <v>20000</v>
      </c>
      <c r="F23" s="26"/>
      <c r="G23" s="26">
        <f>D23+E23-F23</f>
        <v>550000</v>
      </c>
      <c r="H23" s="28">
        <f>G23*100/G48</f>
        <v>33.629034863575072</v>
      </c>
    </row>
    <row r="24" spans="1:8" x14ac:dyDescent="0.25">
      <c r="A24" s="13"/>
      <c r="B24" s="13" t="s">
        <v>36</v>
      </c>
      <c r="C24" s="13" t="s">
        <v>37</v>
      </c>
      <c r="D24" s="26"/>
      <c r="E24" s="26"/>
      <c r="F24" s="26"/>
      <c r="G24" s="26"/>
      <c r="H24" s="28"/>
    </row>
    <row r="25" spans="1:8" x14ac:dyDescent="0.25">
      <c r="A25" s="13"/>
      <c r="B25" s="13" t="s">
        <v>38</v>
      </c>
      <c r="C25" s="13" t="s">
        <v>39</v>
      </c>
      <c r="D25" s="26"/>
      <c r="E25" s="26"/>
      <c r="F25" s="26"/>
      <c r="G25" s="26"/>
      <c r="H25" s="28"/>
    </row>
    <row r="26" spans="1:8" x14ac:dyDescent="0.25">
      <c r="A26" s="6" t="s">
        <v>11</v>
      </c>
      <c r="B26" s="6"/>
      <c r="C26" s="6" t="s">
        <v>40</v>
      </c>
      <c r="D26" s="21">
        <v>205000</v>
      </c>
      <c r="E26" s="21">
        <f>E27+E28+E29+E30+E31+E32</f>
        <v>97000</v>
      </c>
      <c r="F26" s="21">
        <f>F27+F28+F29+F30+F31+F32</f>
        <v>56800</v>
      </c>
      <c r="G26" s="21">
        <f>G27+G28+G29+G30+G31+G32</f>
        <v>245200</v>
      </c>
      <c r="H26" s="33">
        <f>G26*100/G48</f>
        <v>14.992435179179287</v>
      </c>
    </row>
    <row r="27" spans="1:8" x14ac:dyDescent="0.25">
      <c r="A27" s="13"/>
      <c r="B27" s="13" t="s">
        <v>41</v>
      </c>
      <c r="C27" s="13" t="s">
        <v>46</v>
      </c>
      <c r="D27" s="31">
        <v>55000</v>
      </c>
      <c r="E27" s="26"/>
      <c r="F27" s="26">
        <v>37500</v>
      </c>
      <c r="G27" s="26">
        <f t="shared" ref="G27:G32" si="0">D27+E27-F27</f>
        <v>17500</v>
      </c>
      <c r="H27" s="28">
        <f>D27*100/D48</f>
        <v>3.3752684872660326</v>
      </c>
    </row>
    <row r="28" spans="1:8" x14ac:dyDescent="0.25">
      <c r="A28" s="14"/>
      <c r="B28" s="13" t="s">
        <v>42</v>
      </c>
      <c r="C28" s="13" t="s">
        <v>48</v>
      </c>
      <c r="D28" s="26">
        <v>15000</v>
      </c>
      <c r="E28" s="26"/>
      <c r="F28" s="26">
        <v>14300</v>
      </c>
      <c r="G28" s="26">
        <f t="shared" si="0"/>
        <v>700</v>
      </c>
      <c r="H28" s="28">
        <f>D28*100/D48</f>
        <v>0.92052776925437252</v>
      </c>
    </row>
    <row r="29" spans="1:8" x14ac:dyDescent="0.25">
      <c r="A29" s="14"/>
      <c r="B29" s="13" t="s">
        <v>43</v>
      </c>
      <c r="C29" s="13" t="s">
        <v>49</v>
      </c>
      <c r="D29" s="31">
        <v>55000</v>
      </c>
      <c r="E29" s="31">
        <v>32000</v>
      </c>
      <c r="F29" s="26"/>
      <c r="G29" s="26">
        <f t="shared" si="0"/>
        <v>87000</v>
      </c>
      <c r="H29" s="28">
        <f>G29*100/D48</f>
        <v>5.3390610616753609</v>
      </c>
    </row>
    <row r="30" spans="1:8" x14ac:dyDescent="0.25">
      <c r="A30" s="14"/>
      <c r="B30" s="13" t="s">
        <v>44</v>
      </c>
      <c r="C30" s="13" t="s">
        <v>50</v>
      </c>
      <c r="D30" s="26">
        <v>10000</v>
      </c>
      <c r="E30" s="26"/>
      <c r="F30" s="26"/>
      <c r="G30" s="26">
        <f t="shared" si="0"/>
        <v>10000</v>
      </c>
      <c r="H30" s="28">
        <f>D30*100/D48</f>
        <v>0.61368517950291501</v>
      </c>
    </row>
    <row r="31" spans="1:8" x14ac:dyDescent="0.25">
      <c r="A31" s="14"/>
      <c r="B31" s="13" t="s">
        <v>45</v>
      </c>
      <c r="C31" s="13" t="s">
        <v>51</v>
      </c>
      <c r="D31" s="31">
        <v>20000</v>
      </c>
      <c r="E31" s="26"/>
      <c r="F31" s="26">
        <v>5000</v>
      </c>
      <c r="G31" s="26">
        <f t="shared" si="0"/>
        <v>15000</v>
      </c>
      <c r="H31" s="28">
        <f>D31*100/D48</f>
        <v>1.22737035900583</v>
      </c>
    </row>
    <row r="32" spans="1:8" x14ac:dyDescent="0.25">
      <c r="A32" s="14"/>
      <c r="B32" s="13" t="s">
        <v>47</v>
      </c>
      <c r="C32" s="13" t="s">
        <v>52</v>
      </c>
      <c r="D32" s="31">
        <v>50000</v>
      </c>
      <c r="E32" s="26">
        <v>65000</v>
      </c>
      <c r="F32" s="26"/>
      <c r="G32" s="26">
        <f t="shared" si="0"/>
        <v>115000</v>
      </c>
      <c r="H32" s="28">
        <f>D32*100/D48</f>
        <v>3.0684258975145751</v>
      </c>
    </row>
    <row r="33" spans="1:9" x14ac:dyDescent="0.25">
      <c r="A33" s="6" t="s">
        <v>13</v>
      </c>
      <c r="B33" s="6"/>
      <c r="C33" s="6" t="s">
        <v>53</v>
      </c>
      <c r="D33" s="21">
        <v>257500</v>
      </c>
      <c r="E33" s="21">
        <f>E34+E35+E36+E37</f>
        <v>11128.87</v>
      </c>
      <c r="F33" s="21">
        <f>F34+F35+F36+F37</f>
        <v>152800</v>
      </c>
      <c r="G33" s="21">
        <f>G34+G35+G36+G37</f>
        <v>115828.87</v>
      </c>
      <c r="H33" s="33">
        <f>G33*100/G48</f>
        <v>7.0822056498881905</v>
      </c>
    </row>
    <row r="34" spans="1:9" x14ac:dyDescent="0.25">
      <c r="A34" s="13"/>
      <c r="B34" s="13" t="s">
        <v>54</v>
      </c>
      <c r="C34" s="13" t="s">
        <v>55</v>
      </c>
      <c r="D34" s="26">
        <v>0</v>
      </c>
      <c r="E34" s="26"/>
      <c r="F34" s="26"/>
      <c r="G34" s="26"/>
      <c r="H34" s="28"/>
    </row>
    <row r="35" spans="1:9" x14ac:dyDescent="0.25">
      <c r="A35" s="16"/>
      <c r="B35" s="13" t="s">
        <v>75</v>
      </c>
      <c r="C35" s="13" t="s">
        <v>56</v>
      </c>
      <c r="D35" s="26">
        <v>107500</v>
      </c>
      <c r="E35" s="31"/>
      <c r="F35" s="31">
        <v>3500</v>
      </c>
      <c r="G35" s="31">
        <f>D35+E35-F35</f>
        <v>104000</v>
      </c>
      <c r="H35" s="28">
        <f>G35*100/D48</f>
        <v>6.3823258668303158</v>
      </c>
    </row>
    <row r="36" spans="1:9" x14ac:dyDescent="0.25">
      <c r="A36" s="15"/>
      <c r="B36" s="13" t="s">
        <v>76</v>
      </c>
      <c r="C36" s="13" t="s">
        <v>77</v>
      </c>
      <c r="D36" s="26">
        <v>150000</v>
      </c>
      <c r="E36" s="26"/>
      <c r="F36" s="26">
        <v>149300</v>
      </c>
      <c r="G36" s="26">
        <f>D36+E36-F36</f>
        <v>700</v>
      </c>
      <c r="H36" s="28">
        <f>D36*100/D48</f>
        <v>9.2052776925437243</v>
      </c>
    </row>
    <row r="37" spans="1:9" x14ac:dyDescent="0.25">
      <c r="A37" s="15"/>
      <c r="B37" s="13" t="s">
        <v>82</v>
      </c>
      <c r="C37" s="13" t="s">
        <v>83</v>
      </c>
      <c r="D37" s="26">
        <v>0</v>
      </c>
      <c r="E37" s="26">
        <v>11128.87</v>
      </c>
      <c r="F37" s="26"/>
      <c r="G37" s="26">
        <f>D37+E37-F37</f>
        <v>11128.87</v>
      </c>
      <c r="H37" s="28">
        <f>G37*100/G48</f>
        <v>0.6804602858585358</v>
      </c>
    </row>
    <row r="38" spans="1:9" x14ac:dyDescent="0.25">
      <c r="A38" s="6" t="s">
        <v>15</v>
      </c>
      <c r="B38" s="6"/>
      <c r="C38" s="6" t="s">
        <v>57</v>
      </c>
      <c r="D38" s="21">
        <v>0</v>
      </c>
      <c r="E38" s="21">
        <f>E39+E40</f>
        <v>358</v>
      </c>
      <c r="F38" s="21">
        <v>0</v>
      </c>
      <c r="G38" s="21">
        <f>G39+G40</f>
        <v>358</v>
      </c>
      <c r="H38" s="33">
        <f>G38*100/G48</f>
        <v>2.1889444511199774E-2</v>
      </c>
    </row>
    <row r="39" spans="1:9" x14ac:dyDescent="0.25">
      <c r="A39" s="13"/>
      <c r="B39" s="13" t="s">
        <v>58</v>
      </c>
      <c r="C39" s="13" t="s">
        <v>59</v>
      </c>
      <c r="D39" s="26"/>
      <c r="E39" s="26"/>
      <c r="F39" s="26"/>
      <c r="G39" s="26"/>
      <c r="H39" s="28"/>
    </row>
    <row r="40" spans="1:9" x14ac:dyDescent="0.25">
      <c r="A40" s="13"/>
      <c r="B40" s="13" t="s">
        <v>60</v>
      </c>
      <c r="C40" s="13" t="s">
        <v>61</v>
      </c>
      <c r="D40" s="26">
        <v>0</v>
      </c>
      <c r="E40" s="26">
        <v>358</v>
      </c>
      <c r="F40" s="26"/>
      <c r="G40" s="26">
        <f>D40+E40-F40</f>
        <v>358</v>
      </c>
      <c r="H40" s="28">
        <f>G40*100/G48</f>
        <v>2.1889444511199774E-2</v>
      </c>
    </row>
    <row r="41" spans="1:9" x14ac:dyDescent="0.25">
      <c r="A41" s="6" t="s">
        <v>17</v>
      </c>
      <c r="B41" s="6"/>
      <c r="C41" s="6" t="s">
        <v>62</v>
      </c>
      <c r="D41" s="21">
        <v>602000</v>
      </c>
      <c r="E41" s="21">
        <f>E42+E43+E44+E45</f>
        <v>118000</v>
      </c>
      <c r="F41" s="21">
        <f>F42+F43+F44+F45</f>
        <v>0</v>
      </c>
      <c r="G41" s="21">
        <f>G42+G43+G44+G45</f>
        <v>720000</v>
      </c>
      <c r="H41" s="33">
        <f>G41*100/G48</f>
        <v>44.023463821407368</v>
      </c>
    </row>
    <row r="42" spans="1:9" x14ac:dyDescent="0.25">
      <c r="A42" s="13"/>
      <c r="B42" s="13" t="s">
        <v>63</v>
      </c>
      <c r="C42" s="13" t="s">
        <v>64</v>
      </c>
      <c r="D42" s="26">
        <v>510000</v>
      </c>
      <c r="E42" s="26">
        <v>10000</v>
      </c>
      <c r="F42" s="26"/>
      <c r="G42" s="26">
        <f>D42+E42-F42</f>
        <v>520000</v>
      </c>
      <c r="H42" s="28">
        <f>D42*100/D48</f>
        <v>31.297944154648665</v>
      </c>
    </row>
    <row r="43" spans="1:9" x14ac:dyDescent="0.25">
      <c r="A43" s="13"/>
      <c r="B43" s="13" t="s">
        <v>65</v>
      </c>
      <c r="C43" s="13" t="s">
        <v>66</v>
      </c>
      <c r="D43" s="26">
        <v>92000</v>
      </c>
      <c r="E43" s="31">
        <v>108000</v>
      </c>
      <c r="F43" s="26"/>
      <c r="G43" s="26">
        <f>D43+E43-F43</f>
        <v>200000</v>
      </c>
      <c r="H43" s="28">
        <f>G43*100/D48</f>
        <v>12.2737035900583</v>
      </c>
    </row>
    <row r="44" spans="1:9" x14ac:dyDescent="0.25">
      <c r="A44" s="14"/>
      <c r="B44" s="13" t="s">
        <v>67</v>
      </c>
      <c r="C44" s="13" t="s">
        <v>68</v>
      </c>
      <c r="D44" s="26"/>
      <c r="E44" s="26"/>
      <c r="F44" s="26"/>
      <c r="G44" s="26"/>
      <c r="H44" s="28"/>
    </row>
    <row r="45" spans="1:9" x14ac:dyDescent="0.25">
      <c r="A45" s="14"/>
      <c r="B45" s="13" t="s">
        <v>69</v>
      </c>
      <c r="C45" s="13" t="s">
        <v>70</v>
      </c>
      <c r="D45" s="26"/>
      <c r="E45" s="26"/>
      <c r="F45" s="26"/>
      <c r="G45" s="26"/>
      <c r="H45" s="28"/>
    </row>
    <row r="46" spans="1:9" x14ac:dyDescent="0.25">
      <c r="A46" s="6" t="s">
        <v>19</v>
      </c>
      <c r="B46" s="6"/>
      <c r="C46" s="6" t="s">
        <v>71</v>
      </c>
      <c r="D46" s="21">
        <v>35000</v>
      </c>
      <c r="E46" s="35"/>
      <c r="F46" s="21">
        <v>35000</v>
      </c>
      <c r="G46" s="21">
        <f>D46+E46-F46</f>
        <v>0</v>
      </c>
      <c r="H46" s="33">
        <f>G46*100/G48</f>
        <v>0</v>
      </c>
      <c r="I46" s="36"/>
    </row>
    <row r="47" spans="1:9" x14ac:dyDescent="0.25">
      <c r="A47" s="6" t="s">
        <v>72</v>
      </c>
      <c r="B47" s="6"/>
      <c r="C47" s="6" t="s">
        <v>73</v>
      </c>
      <c r="D47" s="20"/>
      <c r="E47" s="20"/>
      <c r="F47" s="20"/>
      <c r="G47" s="20"/>
      <c r="H47" s="22"/>
    </row>
    <row r="48" spans="1:9" ht="15.75" x14ac:dyDescent="0.25">
      <c r="A48" s="41"/>
      <c r="B48" s="41"/>
      <c r="C48" s="12" t="s">
        <v>74</v>
      </c>
      <c r="D48" s="27">
        <f>D47+D46+D41+D38+D33+D26+D20+D16</f>
        <v>1629500</v>
      </c>
      <c r="E48" s="27"/>
      <c r="F48" s="27"/>
      <c r="G48" s="27">
        <f>G47+G46+G41+G38+G33+G26+G20+G16</f>
        <v>1635491.4800000002</v>
      </c>
      <c r="H48" s="29">
        <f>H41+H38+H33+H26+H20+H16+H46+H47</f>
        <v>99.999999999999986</v>
      </c>
      <c r="I48" s="30"/>
    </row>
    <row r="49" spans="1:8" x14ac:dyDescent="0.25">
      <c r="A49" s="42"/>
      <c r="B49" s="42"/>
      <c r="C49" s="17"/>
      <c r="D49" s="18"/>
      <c r="E49" s="18"/>
      <c r="F49" s="18"/>
      <c r="G49" s="18"/>
      <c r="H49" s="18"/>
    </row>
    <row r="50" spans="1:8" ht="18.75" x14ac:dyDescent="0.25">
      <c r="A50" s="3"/>
    </row>
  </sheetData>
  <mergeCells count="5">
    <mergeCell ref="A1:H1"/>
    <mergeCell ref="A48:B48"/>
    <mergeCell ref="A49:B49"/>
    <mergeCell ref="A12:B12"/>
    <mergeCell ref="D12:H12"/>
  </mergeCells>
  <pageMargins left="0.7" right="0.7" top="0.75" bottom="0.75" header="0.3" footer="0.3"/>
  <pageSetup paperSize="9" scale="89" orientation="landscape" r:id="rId1"/>
  <rowBreaks count="1" manualBreakCount="1">
    <brk id="25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1. Izmjene i dopune FP</vt:lpstr>
      <vt:lpstr>'1. Izmjene i dopune FP'!_Hlk54087109</vt:lpstr>
      <vt:lpstr>'1. Izmjene i dopune FP'!Podrucje_ispisa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PC</cp:lastModifiedBy>
  <cp:lastPrinted>2021-11-26T11:16:35Z</cp:lastPrinted>
  <dcterms:created xsi:type="dcterms:W3CDTF">2015-06-05T18:17:20Z</dcterms:created>
  <dcterms:modified xsi:type="dcterms:W3CDTF">2022-03-04T06:56:18Z</dcterms:modified>
</cp:coreProperties>
</file>