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76" i="1" l="1"/>
  <c r="C64" i="1" l="1"/>
  <c r="C60" i="1"/>
  <c r="C55" i="1"/>
  <c r="C48" i="1"/>
  <c r="C45" i="1"/>
  <c r="C44" i="1" s="1"/>
  <c r="C41" i="1"/>
  <c r="C35" i="1"/>
  <c r="C28" i="1"/>
  <c r="C19" i="1"/>
  <c r="C7" i="1"/>
  <c r="C4" i="1"/>
  <c r="C27" i="1" l="1"/>
  <c r="C23" i="1" s="1"/>
  <c r="C77" i="1" s="1"/>
  <c r="C78" i="1" s="1"/>
  <c r="C16" i="1"/>
</calcChain>
</file>

<file path=xl/sharedStrings.xml><?xml version="1.0" encoding="utf-8"?>
<sst xmlns="http://schemas.openxmlformats.org/spreadsheetml/2006/main" count="148" uniqueCount="118">
  <si>
    <t>RB</t>
  </si>
  <si>
    <t>PRIHODI PO VRSTAMA</t>
  </si>
  <si>
    <t>1.</t>
  </si>
  <si>
    <t>Prihodi od boravišne pristojbe</t>
  </si>
  <si>
    <t>2.</t>
  </si>
  <si>
    <t>Prihodi od turističke članarine</t>
  </si>
  <si>
    <t>3.</t>
  </si>
  <si>
    <t>Prihodi iz proračuna općine/grada/državnog</t>
  </si>
  <si>
    <t>3.1.</t>
  </si>
  <si>
    <t xml:space="preserve">za programske aktivnosti </t>
  </si>
  <si>
    <t>3.2.</t>
  </si>
  <si>
    <t>za funkcioniranje turističkog ureda</t>
  </si>
  <si>
    <t>4.</t>
  </si>
  <si>
    <t>Prihodi od drugih aktivnosti</t>
  </si>
  <si>
    <t>5.</t>
  </si>
  <si>
    <t>6.</t>
  </si>
  <si>
    <t xml:space="preserve">SVEUKUPNO PRIHODI </t>
  </si>
  <si>
    <t>RASHODI PO VRSTAMA</t>
  </si>
  <si>
    <t>I.</t>
  </si>
  <si>
    <t>ADMINISTRATIVNI RASHODI</t>
  </si>
  <si>
    <t>Rashodi za radnike</t>
  </si>
  <si>
    <t>Rashodi ureda</t>
  </si>
  <si>
    <t>Rashodi za rad tijela Turističke zajednice</t>
  </si>
  <si>
    <t>II.</t>
  </si>
  <si>
    <t>DIZAJN VRIJEDNOSTI</t>
  </si>
  <si>
    <t>1.1.</t>
  </si>
  <si>
    <t>Projekt Volim Hrvatsku</t>
  </si>
  <si>
    <t>Manifestacije</t>
  </si>
  <si>
    <t>Kulturno-zabavne</t>
  </si>
  <si>
    <t>Ostale manifestacije</t>
  </si>
  <si>
    <t>Potpore manifestacijama (suorganizacija s drugim subjektima te donacije drugima za manifestacije)</t>
  </si>
  <si>
    <t>III.</t>
  </si>
  <si>
    <t xml:space="preserve">KOMUNIKACIJA VRIJEDNOSTI </t>
  </si>
  <si>
    <t>Online komunikacije</t>
  </si>
  <si>
    <t>Internet oglašavanje</t>
  </si>
  <si>
    <t>Internet stranice i upravljanje Internet stranicama</t>
  </si>
  <si>
    <t>Offline komunikacije</t>
  </si>
  <si>
    <t>2.1.</t>
  </si>
  <si>
    <t>Oglašavaje u promotivnim kampanjama javnog i privatnog sektora</t>
  </si>
  <si>
    <t>2.2.</t>
  </si>
  <si>
    <t>2.3.</t>
  </si>
  <si>
    <t>2.4.</t>
  </si>
  <si>
    <t>Suveniri i promo materijali</t>
  </si>
  <si>
    <t>2.5.</t>
  </si>
  <si>
    <t>Info table</t>
  </si>
  <si>
    <t>IV.</t>
  </si>
  <si>
    <t>DISTRIBUCIJA I PRODAJA VRIJEDNOSTI</t>
  </si>
  <si>
    <t>Sajmovi (u skladu sa zakonskim propisima i propisanim pravilima za sustav TZ)</t>
  </si>
  <si>
    <t>Posebne prezentacije</t>
  </si>
  <si>
    <t>V.</t>
  </si>
  <si>
    <t>INTERNI MARKETING</t>
  </si>
  <si>
    <t>Edukacija (zaposleni, subjekti javnog i privatnog sektora)</t>
  </si>
  <si>
    <t xml:space="preserve">3. </t>
  </si>
  <si>
    <t>Nagrade i priznaja (Projekt. Volim Hrvatsku i ostalo)</t>
  </si>
  <si>
    <t>VI.</t>
  </si>
  <si>
    <t>MARKETINŠKA INFRASTRUKTURA</t>
  </si>
  <si>
    <t>Istraživanje tržišta</t>
  </si>
  <si>
    <t xml:space="preserve">Formiranje baze podataka </t>
  </si>
  <si>
    <t>Suradnja s međunarodnim institucijama</t>
  </si>
  <si>
    <t>Banka fotografija i priprema u izdavaštvu</t>
  </si>
  <si>
    <t>Jedinstveni turistički informacijski sustav (prijava i odjava gostiju, statistika i dr.)</t>
  </si>
  <si>
    <t xml:space="preserve">VII. </t>
  </si>
  <si>
    <t>POSEBNI PROGRAMI</t>
  </si>
  <si>
    <t>Projekti poticanje i pomaganje razvoja turizma na područjima koja nisu turistički razvijena</t>
  </si>
  <si>
    <t>VIII.</t>
  </si>
  <si>
    <t>IX.</t>
  </si>
  <si>
    <t>TRANSFER BORAVIŠNE PRISTOJBE OPĆINI/GRADU (30%)</t>
  </si>
  <si>
    <t>X.</t>
  </si>
  <si>
    <t>SVEUKUPNO RASHODI</t>
  </si>
  <si>
    <t>Smeđa signalizacija</t>
  </si>
  <si>
    <t>Transfer od TZ VSŽ</t>
  </si>
  <si>
    <t>Ministarstvo turizma</t>
  </si>
  <si>
    <t>Vinkovo u Vukovaru</t>
  </si>
  <si>
    <t>Prvosvibanjski izlet u Adici</t>
  </si>
  <si>
    <t>Međunarodni dan Dunava</t>
  </si>
  <si>
    <t>Ostale prezentacije</t>
  </si>
  <si>
    <t>Studijska putovanja novinara</t>
  </si>
  <si>
    <t xml:space="preserve">          -</t>
  </si>
  <si>
    <t>1.2.</t>
  </si>
  <si>
    <t>2.1.1.</t>
  </si>
  <si>
    <t>2.1.2.</t>
  </si>
  <si>
    <t>2.1.3.</t>
  </si>
  <si>
    <t>2.1.4.</t>
  </si>
  <si>
    <t>2.1.5.</t>
  </si>
  <si>
    <t>Izbor najljepše okućnice (izloga)</t>
  </si>
  <si>
    <t>Prijenos prihoda prethodne godine (višak prihoda ako je ostvaren)</t>
  </si>
  <si>
    <t>TID regata</t>
  </si>
  <si>
    <t>Organizacija i upravljanje destinacijom i potpora razvoju DMO i DMK</t>
  </si>
  <si>
    <t>Projekti iz programa za nerazvijene</t>
  </si>
  <si>
    <t>Poticanje i sudjelovanje u uređenju grada/općine/mjesta/ (osim izgradnje komunalne infrastrukture)</t>
  </si>
  <si>
    <t>PRIJENOS VIŠKA U IDUĆU GODINU - POKRIVANJE MANJKA U IDUĆOJ GODINI (SVEUKUPNI PRIHODI UMANJENI ZA SVEUKUPNE RASHODE)</t>
  </si>
  <si>
    <t xml:space="preserve">Koordinacija subjekata koji su neposredno ili posredno uključeni u turistički promet </t>
  </si>
  <si>
    <t>Etno sajam</t>
  </si>
  <si>
    <t>Božićni sajam</t>
  </si>
  <si>
    <t xml:space="preserve">Od transfera HTZ – a </t>
  </si>
  <si>
    <t>Prihodi od kamata</t>
  </si>
  <si>
    <t>POKRIVANJE MANJKA IZ PRETHODNE GODINE (ukoliko je isti ostvaren)</t>
  </si>
  <si>
    <t xml:space="preserve">Brošure i ostali tiskani materijali </t>
  </si>
  <si>
    <t>Opće oglašavanje (Oglašavanje u tisku, TV oglašavanje, radio)</t>
  </si>
  <si>
    <t>PLAN 2016</t>
  </si>
  <si>
    <t xml:space="preserve">Prihodi od kotizacija za sudjelovanje na sajmovima </t>
  </si>
  <si>
    <r>
      <t xml:space="preserve">OSTALO </t>
    </r>
    <r>
      <rPr>
        <sz val="10"/>
        <rFont val="Cambria"/>
        <family val="1"/>
        <charset val="238"/>
        <scheme val="major"/>
      </rPr>
      <t>(planovi razvoja turizma, strateški marketing planovi i ostalo)</t>
    </r>
  </si>
  <si>
    <t>Ostali nespomenuti prihodi (povrat sredstava za provedene aktivnosti )</t>
  </si>
  <si>
    <t>7.</t>
  </si>
  <si>
    <t>Ostalo (reprezentacija)</t>
  </si>
  <si>
    <t>PLAN 2017</t>
  </si>
  <si>
    <t>EU fondovi</t>
  </si>
  <si>
    <t>Festival cvijeća</t>
  </si>
  <si>
    <t>Projekti financirani iz fonodova EU (za uređenje ureda)</t>
  </si>
  <si>
    <t>2.2..</t>
  </si>
  <si>
    <t>2.2.1.</t>
  </si>
  <si>
    <t>2.2.2.</t>
  </si>
  <si>
    <t>2.2.3.</t>
  </si>
  <si>
    <t>0.00</t>
  </si>
  <si>
    <t>2.2.4.</t>
  </si>
  <si>
    <t>Ostalo</t>
  </si>
  <si>
    <t xml:space="preserve"> Dunav Art Festival</t>
  </si>
  <si>
    <t>Proizvodnja multimedijalnih materijala (novi spot)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</si>
</sst>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sz val="8"/>
      <name val="Calibri"/>
      <family val="2"/>
    </font>
    <font>
      <b/>
      <sz val="10"/>
      <color indexed="8"/>
      <name val="Cambria"/>
      <family val="1"/>
      <charset val="238"/>
      <scheme val="major"/>
    </font>
    <font>
      <sz val="10"/>
      <color indexed="8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0"/>
      <name val="Cambria"/>
      <family val="1"/>
      <charset val="238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4" fontId="1" fillId="0" borderId="0" xfId="0" applyNumberFormat="1" applyFont="1"/>
    <xf numFmtId="4" fontId="1" fillId="0" borderId="0" xfId="0" applyNumberFormat="1" applyFont="1" applyAlignment="1"/>
    <xf numFmtId="2" fontId="1" fillId="0" borderId="0" xfId="0" applyNumberFormat="1" applyFont="1"/>
    <xf numFmtId="2" fontId="1" fillId="0" borderId="0" xfId="0" applyNumberFormat="1" applyFont="1" applyAlignment="1">
      <alignment wrapText="1"/>
    </xf>
    <xf numFmtId="0" fontId="3" fillId="5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wrapText="1"/>
    </xf>
    <xf numFmtId="4" fontId="3" fillId="5" borderId="1" xfId="0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wrapText="1" indent="2"/>
    </xf>
    <xf numFmtId="4" fontId="4" fillId="0" borderId="1" xfId="0" applyNumberFormat="1" applyFont="1" applyBorder="1" applyAlignment="1">
      <alignment horizontal="right"/>
    </xf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wrapText="1"/>
    </xf>
    <xf numFmtId="0" fontId="3" fillId="5" borderId="1" xfId="0" applyFont="1" applyFill="1" applyBorder="1" applyAlignment="1">
      <alignment horizontal="center" vertical="top"/>
    </xf>
    <xf numFmtId="0" fontId="5" fillId="5" borderId="1" xfId="0" applyFont="1" applyFill="1" applyBorder="1" applyAlignment="1">
      <alignment vertical="top" wrapText="1"/>
    </xf>
    <xf numFmtId="2" fontId="3" fillId="5" borderId="1" xfId="0" applyNumberFormat="1" applyFont="1" applyFill="1" applyBorder="1" applyAlignment="1">
      <alignment horizontal="right" vertical="center"/>
    </xf>
    <xf numFmtId="4" fontId="3" fillId="5" borderId="1" xfId="0" applyNumberFormat="1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4" fontId="3" fillId="3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wrapText="1"/>
    </xf>
    <xf numFmtId="2" fontId="5" fillId="2" borderId="1" xfId="0" applyNumberFormat="1" applyFont="1" applyFill="1" applyBorder="1" applyAlignment="1">
      <alignment horizontal="right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wrapText="1"/>
    </xf>
    <xf numFmtId="4" fontId="3" fillId="4" borderId="1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4" fontId="3" fillId="0" borderId="1" xfId="0" applyNumberFormat="1" applyFont="1" applyBorder="1" applyAlignment="1">
      <alignment horizontal="right"/>
    </xf>
    <xf numFmtId="4" fontId="3" fillId="0" borderId="1" xfId="0" applyNumberFormat="1" applyFont="1" applyFill="1" applyBorder="1" applyAlignment="1">
      <alignment horizontal="right"/>
    </xf>
    <xf numFmtId="4" fontId="3" fillId="0" borderId="1" xfId="0" applyNumberFormat="1" applyFont="1" applyBorder="1" applyAlignment="1">
      <alignment horizontal="right" vertical="center"/>
    </xf>
    <xf numFmtId="0" fontId="5" fillId="4" borderId="1" xfId="0" applyFont="1" applyFill="1" applyBorder="1" applyAlignment="1">
      <alignment wrapText="1"/>
    </xf>
    <xf numFmtId="0" fontId="5" fillId="5" borderId="1" xfId="0" applyFont="1" applyFill="1" applyBorder="1" applyAlignment="1">
      <alignment horizontal="left" wrapText="1"/>
    </xf>
    <xf numFmtId="4" fontId="3" fillId="5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wrapText="1"/>
    </xf>
    <xf numFmtId="4" fontId="4" fillId="0" borderId="1" xfId="0" applyNumberFormat="1" applyFont="1" applyFill="1" applyBorder="1" applyAlignment="1">
      <alignment horizontal="right"/>
    </xf>
    <xf numFmtId="0" fontId="5" fillId="5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wrapText="1" indent="1"/>
    </xf>
    <xf numFmtId="4" fontId="5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top"/>
    </xf>
    <xf numFmtId="4" fontId="3" fillId="0" borderId="1" xfId="0" applyNumberFormat="1" applyFont="1" applyFill="1" applyBorder="1" applyAlignment="1">
      <alignment horizontal="right" vertical="top"/>
    </xf>
    <xf numFmtId="0" fontId="6" fillId="0" borderId="1" xfId="0" applyFont="1" applyBorder="1" applyAlignment="1">
      <alignment wrapText="1"/>
    </xf>
    <xf numFmtId="4" fontId="4" fillId="0" borderId="1" xfId="0" applyNumberFormat="1" applyFont="1" applyFill="1" applyBorder="1" applyAlignment="1">
      <alignment horizontal="right" vertical="top"/>
    </xf>
    <xf numFmtId="0" fontId="4" fillId="0" borderId="1" xfId="0" applyFont="1" applyBorder="1" applyAlignment="1">
      <alignment horizontal="center" vertical="top"/>
    </xf>
    <xf numFmtId="2" fontId="4" fillId="0" borderId="1" xfId="0" applyNumberFormat="1" applyFont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top"/>
    </xf>
    <xf numFmtId="4" fontId="3" fillId="0" borderId="1" xfId="0" applyNumberFormat="1" applyFont="1" applyFill="1" applyBorder="1" applyAlignment="1">
      <alignment horizontal="right" vertical="center"/>
    </xf>
    <xf numFmtId="4" fontId="3" fillId="4" borderId="1" xfId="0" applyNumberFormat="1" applyFont="1" applyFill="1" applyBorder="1" applyAlignment="1">
      <alignment horizontal="right" vertical="center"/>
    </xf>
    <xf numFmtId="2" fontId="3" fillId="0" borderId="1" xfId="0" applyNumberFormat="1" applyFont="1" applyBorder="1" applyAlignment="1">
      <alignment horizontal="right" vertical="center"/>
    </xf>
    <xf numFmtId="0" fontId="3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/>
    </xf>
    <xf numFmtId="4" fontId="3" fillId="4" borderId="1" xfId="0" applyNumberFormat="1" applyFont="1" applyFill="1" applyBorder="1" applyAlignment="1">
      <alignment horizontal="right" vertical="top"/>
    </xf>
    <xf numFmtId="0" fontId="3" fillId="4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right" vertical="center"/>
    </xf>
    <xf numFmtId="0" fontId="3" fillId="5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tabSelected="1" view="pageLayout" topLeftCell="A52" zoomScaleNormal="100" workbookViewId="0">
      <selection activeCell="A15" sqref="A15"/>
    </sheetView>
  </sheetViews>
  <sheetFormatPr defaultRowHeight="12.75" x14ac:dyDescent="0.2"/>
  <cols>
    <col min="1" max="1" width="5.28515625" style="4" bestFit="1" customWidth="1"/>
    <col min="2" max="2" width="54" style="3" customWidth="1"/>
    <col min="3" max="3" width="12.5703125" style="5" bestFit="1" customWidth="1"/>
    <col min="4" max="4" width="11.28515625" style="2" customWidth="1"/>
    <col min="5" max="5" width="9.85546875" style="2" bestFit="1" customWidth="1"/>
    <col min="6" max="16384" width="9.140625" style="2"/>
  </cols>
  <sheetData>
    <row r="1" spans="1:5" s="1" customFormat="1" x14ac:dyDescent="0.2">
      <c r="A1" s="11" t="s">
        <v>0</v>
      </c>
      <c r="B1" s="12" t="s">
        <v>1</v>
      </c>
      <c r="C1" s="13" t="s">
        <v>99</v>
      </c>
      <c r="D1" s="11" t="s">
        <v>105</v>
      </c>
    </row>
    <row r="2" spans="1:5" x14ac:dyDescent="0.2">
      <c r="A2" s="14" t="s">
        <v>2</v>
      </c>
      <c r="B2" s="15" t="s">
        <v>3</v>
      </c>
      <c r="C2" s="16">
        <v>70000</v>
      </c>
      <c r="D2" s="16">
        <v>75000</v>
      </c>
    </row>
    <row r="3" spans="1:5" x14ac:dyDescent="0.2">
      <c r="A3" s="14" t="s">
        <v>4</v>
      </c>
      <c r="B3" s="15" t="s">
        <v>5</v>
      </c>
      <c r="C3" s="16">
        <v>290000</v>
      </c>
      <c r="D3" s="16">
        <v>320000</v>
      </c>
    </row>
    <row r="4" spans="1:5" x14ac:dyDescent="0.2">
      <c r="A4" s="14" t="s">
        <v>6</v>
      </c>
      <c r="B4" s="15" t="s">
        <v>7</v>
      </c>
      <c r="C4" s="16">
        <f>C5</f>
        <v>400000</v>
      </c>
      <c r="D4" s="16">
        <v>400000</v>
      </c>
    </row>
    <row r="5" spans="1:5" x14ac:dyDescent="0.2">
      <c r="A5" s="17" t="s">
        <v>8</v>
      </c>
      <c r="B5" s="18" t="s">
        <v>9</v>
      </c>
      <c r="C5" s="19">
        <v>400000</v>
      </c>
      <c r="D5" s="19">
        <v>400000</v>
      </c>
    </row>
    <row r="6" spans="1:5" x14ac:dyDescent="0.2">
      <c r="A6" s="17" t="s">
        <v>10</v>
      </c>
      <c r="B6" s="18" t="s">
        <v>11</v>
      </c>
      <c r="C6" s="20">
        <v>0</v>
      </c>
      <c r="D6" s="20">
        <v>0</v>
      </c>
    </row>
    <row r="7" spans="1:5" x14ac:dyDescent="0.2">
      <c r="A7" s="14" t="s">
        <v>12</v>
      </c>
      <c r="B7" s="15" t="s">
        <v>13</v>
      </c>
      <c r="C7" s="16">
        <f>C8+C9+C10+C12</f>
        <v>46200</v>
      </c>
      <c r="D7" s="16">
        <v>175000</v>
      </c>
    </row>
    <row r="8" spans="1:5" x14ac:dyDescent="0.2">
      <c r="A8" s="17"/>
      <c r="B8" s="21" t="s">
        <v>70</v>
      </c>
      <c r="C8" s="19">
        <v>2000</v>
      </c>
      <c r="D8" s="19">
        <v>2000</v>
      </c>
    </row>
    <row r="9" spans="1:5" x14ac:dyDescent="0.2">
      <c r="A9" s="17"/>
      <c r="B9" s="21" t="s">
        <v>94</v>
      </c>
      <c r="C9" s="19">
        <v>29100</v>
      </c>
      <c r="D9" s="19">
        <v>59800</v>
      </c>
    </row>
    <row r="10" spans="1:5" x14ac:dyDescent="0.2">
      <c r="A10" s="17"/>
      <c r="B10" s="21" t="s">
        <v>95</v>
      </c>
      <c r="C10" s="19">
        <v>100</v>
      </c>
      <c r="D10" s="19">
        <v>200</v>
      </c>
    </row>
    <row r="11" spans="1:5" x14ac:dyDescent="0.2">
      <c r="A11" s="17"/>
      <c r="B11" s="21" t="s">
        <v>106</v>
      </c>
      <c r="C11" s="19"/>
      <c r="D11" s="19">
        <v>100000</v>
      </c>
    </row>
    <row r="12" spans="1:5" x14ac:dyDescent="0.2">
      <c r="A12" s="17"/>
      <c r="B12" s="21" t="s">
        <v>71</v>
      </c>
      <c r="C12" s="19">
        <v>15000</v>
      </c>
      <c r="D12" s="19">
        <v>13000</v>
      </c>
    </row>
    <row r="13" spans="1:5" ht="25.5" x14ac:dyDescent="0.2">
      <c r="A13" s="22" t="s">
        <v>14</v>
      </c>
      <c r="B13" s="23" t="s">
        <v>85</v>
      </c>
      <c r="C13" s="24">
        <v>0</v>
      </c>
      <c r="D13" s="24">
        <v>0</v>
      </c>
      <c r="E13" s="6"/>
    </row>
    <row r="14" spans="1:5" ht="14.25" customHeight="1" x14ac:dyDescent="0.2">
      <c r="A14" s="22" t="s">
        <v>15</v>
      </c>
      <c r="B14" s="10" t="s">
        <v>100</v>
      </c>
      <c r="C14" s="25">
        <v>25000</v>
      </c>
      <c r="D14" s="25">
        <v>25000</v>
      </c>
    </row>
    <row r="15" spans="1:5" ht="13.5" customHeight="1" x14ac:dyDescent="0.2">
      <c r="A15" s="22" t="s">
        <v>103</v>
      </c>
      <c r="B15" s="67" t="s">
        <v>102</v>
      </c>
      <c r="C15" s="25">
        <v>0</v>
      </c>
      <c r="D15" s="25">
        <v>0</v>
      </c>
    </row>
    <row r="16" spans="1:5" x14ac:dyDescent="0.2">
      <c r="A16" s="26"/>
      <c r="B16" s="27" t="s">
        <v>16</v>
      </c>
      <c r="C16" s="28">
        <f>C2+C3+C4+C7+C14+C13+C15</f>
        <v>831200</v>
      </c>
      <c r="D16" s="28">
        <v>995000</v>
      </c>
    </row>
    <row r="17" spans="1:7" x14ac:dyDescent="0.2">
      <c r="A17" s="29"/>
      <c r="B17" s="30"/>
      <c r="C17" s="31"/>
      <c r="D17" s="31"/>
    </row>
    <row r="18" spans="1:7" s="3" customFormat="1" x14ac:dyDescent="0.2">
      <c r="A18" s="11" t="s">
        <v>0</v>
      </c>
      <c r="B18" s="12" t="s">
        <v>17</v>
      </c>
      <c r="C18" s="11"/>
      <c r="D18" s="11"/>
      <c r="G18" s="9"/>
    </row>
    <row r="19" spans="1:7" x14ac:dyDescent="0.2">
      <c r="A19" s="32" t="s">
        <v>18</v>
      </c>
      <c r="B19" s="33" t="s">
        <v>19</v>
      </c>
      <c r="C19" s="34">
        <f>C20+C21</f>
        <v>360000</v>
      </c>
      <c r="D19" s="34">
        <v>320000</v>
      </c>
    </row>
    <row r="20" spans="1:7" x14ac:dyDescent="0.2">
      <c r="A20" s="35" t="s">
        <v>2</v>
      </c>
      <c r="B20" s="36" t="s">
        <v>20</v>
      </c>
      <c r="C20" s="38">
        <v>296000</v>
      </c>
      <c r="D20" s="38">
        <v>260000</v>
      </c>
    </row>
    <row r="21" spans="1:7" x14ac:dyDescent="0.2">
      <c r="A21" s="35" t="s">
        <v>4</v>
      </c>
      <c r="B21" s="36" t="s">
        <v>21</v>
      </c>
      <c r="C21" s="38">
        <v>64000</v>
      </c>
      <c r="D21" s="38">
        <v>60000</v>
      </c>
    </row>
    <row r="22" spans="1:7" x14ac:dyDescent="0.2">
      <c r="A22" s="35" t="s">
        <v>6</v>
      </c>
      <c r="B22" s="36" t="s">
        <v>22</v>
      </c>
      <c r="C22" s="39">
        <v>0</v>
      </c>
      <c r="D22" s="39">
        <v>0</v>
      </c>
    </row>
    <row r="23" spans="1:7" x14ac:dyDescent="0.2">
      <c r="A23" s="32" t="s">
        <v>23</v>
      </c>
      <c r="B23" s="40" t="s">
        <v>24</v>
      </c>
      <c r="C23" s="34">
        <f>C24+C27+C41</f>
        <v>211500</v>
      </c>
      <c r="D23" s="34">
        <v>326300</v>
      </c>
    </row>
    <row r="24" spans="1:7" ht="25.5" x14ac:dyDescent="0.2">
      <c r="A24" s="22" t="s">
        <v>2</v>
      </c>
      <c r="B24" s="41" t="s">
        <v>89</v>
      </c>
      <c r="C24" s="42">
        <v>0</v>
      </c>
      <c r="D24" s="42">
        <v>0</v>
      </c>
      <c r="E24" s="6"/>
      <c r="F24" s="8"/>
    </row>
    <row r="25" spans="1:7" x14ac:dyDescent="0.2">
      <c r="A25" s="43" t="s">
        <v>25</v>
      </c>
      <c r="B25" s="44" t="s">
        <v>26</v>
      </c>
      <c r="C25" s="45">
        <v>0</v>
      </c>
      <c r="D25" s="45">
        <v>0</v>
      </c>
    </row>
    <row r="26" spans="1:7" x14ac:dyDescent="0.2">
      <c r="A26" s="43" t="s">
        <v>78</v>
      </c>
      <c r="B26" s="44" t="s">
        <v>84</v>
      </c>
      <c r="C26" s="45">
        <v>0</v>
      </c>
      <c r="D26" s="45">
        <v>0</v>
      </c>
    </row>
    <row r="27" spans="1:7" x14ac:dyDescent="0.2">
      <c r="A27" s="14" t="s">
        <v>4</v>
      </c>
      <c r="B27" s="46" t="s">
        <v>27</v>
      </c>
      <c r="C27" s="16">
        <f>C28+C34+C35+C40</f>
        <v>176500</v>
      </c>
      <c r="D27" s="16">
        <v>241500</v>
      </c>
    </row>
    <row r="28" spans="1:7" x14ac:dyDescent="0.2">
      <c r="A28" s="43" t="s">
        <v>37</v>
      </c>
      <c r="B28" s="44" t="s">
        <v>28</v>
      </c>
      <c r="C28" s="38">
        <f>C29+C30+C31+C32+C33</f>
        <v>82500</v>
      </c>
      <c r="D28" s="38">
        <v>147500</v>
      </c>
      <c r="F28" s="6"/>
    </row>
    <row r="29" spans="1:7" x14ac:dyDescent="0.2">
      <c r="A29" s="43" t="s">
        <v>79</v>
      </c>
      <c r="B29" s="47" t="s">
        <v>72</v>
      </c>
      <c r="C29" s="45">
        <v>2500</v>
      </c>
      <c r="D29" s="45">
        <v>2500</v>
      </c>
    </row>
    <row r="30" spans="1:7" x14ac:dyDescent="0.2">
      <c r="A30" s="43" t="s">
        <v>80</v>
      </c>
      <c r="B30" s="47" t="s">
        <v>73</v>
      </c>
      <c r="C30" s="45">
        <v>20000</v>
      </c>
      <c r="D30" s="45">
        <v>50000</v>
      </c>
    </row>
    <row r="31" spans="1:7" x14ac:dyDescent="0.2">
      <c r="A31" s="43" t="s">
        <v>81</v>
      </c>
      <c r="B31" s="47" t="s">
        <v>116</v>
      </c>
      <c r="C31" s="45">
        <v>0</v>
      </c>
      <c r="D31" s="45">
        <v>15000</v>
      </c>
    </row>
    <row r="32" spans="1:7" x14ac:dyDescent="0.2">
      <c r="A32" s="43" t="s">
        <v>82</v>
      </c>
      <c r="B32" s="47" t="s">
        <v>74</v>
      </c>
      <c r="C32" s="45">
        <v>35000</v>
      </c>
      <c r="D32" s="45">
        <v>40000</v>
      </c>
    </row>
    <row r="33" spans="1:4" x14ac:dyDescent="0.2">
      <c r="A33" s="43" t="s">
        <v>83</v>
      </c>
      <c r="B33" s="47" t="s">
        <v>92</v>
      </c>
      <c r="C33" s="45">
        <v>25000</v>
      </c>
      <c r="D33" s="45">
        <v>40000</v>
      </c>
    </row>
    <row r="34" spans="1:4" x14ac:dyDescent="0.2">
      <c r="A34" s="43"/>
      <c r="B34" s="44"/>
      <c r="C34" s="48"/>
      <c r="D34" s="48"/>
    </row>
    <row r="35" spans="1:4" x14ac:dyDescent="0.2">
      <c r="A35" s="43" t="s">
        <v>109</v>
      </c>
      <c r="B35" s="44" t="s">
        <v>29</v>
      </c>
      <c r="C35" s="38">
        <f>C36+C38+C37+C39</f>
        <v>87000</v>
      </c>
      <c r="D35" s="38">
        <v>87000</v>
      </c>
    </row>
    <row r="36" spans="1:4" x14ac:dyDescent="0.2">
      <c r="A36" s="43" t="s">
        <v>110</v>
      </c>
      <c r="B36" s="47" t="s">
        <v>107</v>
      </c>
      <c r="C36" s="45">
        <v>40000</v>
      </c>
      <c r="D36" s="45">
        <v>40000</v>
      </c>
    </row>
    <row r="37" spans="1:4" x14ac:dyDescent="0.2">
      <c r="A37" s="43" t="s">
        <v>111</v>
      </c>
      <c r="B37" s="47" t="s">
        <v>86</v>
      </c>
      <c r="C37" s="45">
        <v>2000</v>
      </c>
      <c r="D37" s="45">
        <v>2000</v>
      </c>
    </row>
    <row r="38" spans="1:4" x14ac:dyDescent="0.2">
      <c r="A38" s="43" t="s">
        <v>112</v>
      </c>
      <c r="B38" s="47" t="s">
        <v>93</v>
      </c>
      <c r="C38" s="45">
        <v>45000</v>
      </c>
      <c r="D38" s="45">
        <v>45000</v>
      </c>
    </row>
    <row r="39" spans="1:4" x14ac:dyDescent="0.2">
      <c r="A39" s="43" t="s">
        <v>114</v>
      </c>
      <c r="B39" s="47" t="s">
        <v>115</v>
      </c>
      <c r="C39" s="45"/>
      <c r="D39" s="45"/>
    </row>
    <row r="40" spans="1:4" ht="25.5" x14ac:dyDescent="0.2">
      <c r="A40" s="49" t="s">
        <v>40</v>
      </c>
      <c r="B40" s="44" t="s">
        <v>30</v>
      </c>
      <c r="C40" s="57">
        <v>7000</v>
      </c>
      <c r="D40" s="57">
        <v>7000</v>
      </c>
    </row>
    <row r="41" spans="1:4" ht="12.75" customHeight="1" x14ac:dyDescent="0.2">
      <c r="A41" s="22" t="s">
        <v>6</v>
      </c>
      <c r="B41" s="23" t="s">
        <v>87</v>
      </c>
      <c r="C41" s="25">
        <f>C42+C43</f>
        <v>35000</v>
      </c>
      <c r="D41" s="25">
        <v>139800</v>
      </c>
    </row>
    <row r="42" spans="1:4" x14ac:dyDescent="0.2">
      <c r="A42" s="43" t="s">
        <v>8</v>
      </c>
      <c r="B42" s="51" t="s">
        <v>88</v>
      </c>
      <c r="C42" s="45">
        <v>35000</v>
      </c>
      <c r="D42" s="45">
        <v>39800</v>
      </c>
    </row>
    <row r="43" spans="1:4" x14ac:dyDescent="0.2">
      <c r="A43" s="43" t="s">
        <v>10</v>
      </c>
      <c r="B43" s="51" t="s">
        <v>108</v>
      </c>
      <c r="C43" s="45">
        <v>0</v>
      </c>
      <c r="D43" s="45">
        <v>100000</v>
      </c>
    </row>
    <row r="44" spans="1:4" x14ac:dyDescent="0.2">
      <c r="A44" s="32" t="s">
        <v>31</v>
      </c>
      <c r="B44" s="40" t="s">
        <v>32</v>
      </c>
      <c r="C44" s="34">
        <f>C45+C48+C54</f>
        <v>141500</v>
      </c>
      <c r="D44" s="34">
        <v>155000</v>
      </c>
    </row>
    <row r="45" spans="1:4" x14ac:dyDescent="0.2">
      <c r="A45" s="14" t="s">
        <v>2</v>
      </c>
      <c r="B45" s="46" t="s">
        <v>33</v>
      </c>
      <c r="C45" s="25">
        <f>C46+C47</f>
        <v>17000</v>
      </c>
      <c r="D45" s="25">
        <v>17000</v>
      </c>
    </row>
    <row r="46" spans="1:4" x14ac:dyDescent="0.2">
      <c r="A46" s="17" t="s">
        <v>25</v>
      </c>
      <c r="B46" s="51" t="s">
        <v>34</v>
      </c>
      <c r="C46" s="52">
        <v>5000</v>
      </c>
      <c r="D46" s="52">
        <v>5000</v>
      </c>
    </row>
    <row r="47" spans="1:4" x14ac:dyDescent="0.2">
      <c r="A47" s="17" t="s">
        <v>78</v>
      </c>
      <c r="B47" s="51" t="s">
        <v>35</v>
      </c>
      <c r="C47" s="52">
        <v>12000</v>
      </c>
      <c r="D47" s="52">
        <v>12000</v>
      </c>
    </row>
    <row r="48" spans="1:4" x14ac:dyDescent="0.2">
      <c r="A48" s="14" t="s">
        <v>4</v>
      </c>
      <c r="B48" s="46" t="s">
        <v>36</v>
      </c>
      <c r="C48" s="25">
        <f>C49+C50+C51+C52+C53</f>
        <v>104500</v>
      </c>
      <c r="D48" s="25">
        <v>118000</v>
      </c>
    </row>
    <row r="49" spans="1:7" ht="14.25" customHeight="1" x14ac:dyDescent="0.2">
      <c r="A49" s="53" t="s">
        <v>37</v>
      </c>
      <c r="B49" s="68" t="s">
        <v>38</v>
      </c>
      <c r="C49" s="55">
        <v>0</v>
      </c>
      <c r="D49" s="55">
        <v>0</v>
      </c>
      <c r="F49" s="6"/>
      <c r="G49" s="6"/>
    </row>
    <row r="50" spans="1:7" x14ac:dyDescent="0.2">
      <c r="A50" s="17" t="s">
        <v>39</v>
      </c>
      <c r="B50" s="51" t="s">
        <v>98</v>
      </c>
      <c r="C50" s="52">
        <v>17000</v>
      </c>
      <c r="D50" s="52">
        <v>23000</v>
      </c>
      <c r="F50" s="6"/>
    </row>
    <row r="51" spans="1:7" x14ac:dyDescent="0.2">
      <c r="A51" s="17" t="s">
        <v>40</v>
      </c>
      <c r="B51" s="51" t="s">
        <v>97</v>
      </c>
      <c r="C51" s="52">
        <v>67500</v>
      </c>
      <c r="D51" s="52">
        <v>75000</v>
      </c>
    </row>
    <row r="52" spans="1:7" x14ac:dyDescent="0.2">
      <c r="A52" s="17" t="s">
        <v>41</v>
      </c>
      <c r="B52" s="51" t="s">
        <v>42</v>
      </c>
      <c r="C52" s="52">
        <v>20000</v>
      </c>
      <c r="D52" s="52">
        <v>20000</v>
      </c>
    </row>
    <row r="53" spans="1:7" x14ac:dyDescent="0.2">
      <c r="A53" s="17" t="s">
        <v>43</v>
      </c>
      <c r="B53" s="51" t="s">
        <v>44</v>
      </c>
      <c r="C53" s="54">
        <v>0</v>
      </c>
      <c r="D53" s="54">
        <v>0</v>
      </c>
    </row>
    <row r="54" spans="1:7" x14ac:dyDescent="0.2">
      <c r="A54" s="14" t="s">
        <v>6</v>
      </c>
      <c r="B54" s="46" t="s">
        <v>69</v>
      </c>
      <c r="C54" s="25">
        <v>20000</v>
      </c>
      <c r="D54" s="25">
        <v>20000</v>
      </c>
    </row>
    <row r="55" spans="1:7" x14ac:dyDescent="0.2">
      <c r="A55" s="32" t="s">
        <v>45</v>
      </c>
      <c r="B55" s="40" t="s">
        <v>46</v>
      </c>
      <c r="C55" s="34">
        <f>C56+C57+C58+C59</f>
        <v>35000</v>
      </c>
      <c r="D55" s="34">
        <v>75000</v>
      </c>
    </row>
    <row r="56" spans="1:7" ht="25.5" x14ac:dyDescent="0.2">
      <c r="A56" s="56" t="s">
        <v>2</v>
      </c>
      <c r="B56" s="36" t="s">
        <v>47</v>
      </c>
      <c r="C56" s="57">
        <v>5000</v>
      </c>
      <c r="D56" s="57">
        <v>15000</v>
      </c>
    </row>
    <row r="57" spans="1:7" x14ac:dyDescent="0.2">
      <c r="A57" s="35" t="s">
        <v>4</v>
      </c>
      <c r="B57" s="36" t="s">
        <v>48</v>
      </c>
      <c r="C57" s="50">
        <v>15000</v>
      </c>
      <c r="D57" s="50">
        <v>15000</v>
      </c>
      <c r="G57" s="6"/>
    </row>
    <row r="58" spans="1:7" x14ac:dyDescent="0.2">
      <c r="A58" s="35" t="s">
        <v>6</v>
      </c>
      <c r="B58" s="36" t="s">
        <v>75</v>
      </c>
      <c r="C58" s="50">
        <v>10000</v>
      </c>
      <c r="D58" s="50">
        <v>40000</v>
      </c>
    </row>
    <row r="59" spans="1:7" x14ac:dyDescent="0.2">
      <c r="A59" s="35" t="s">
        <v>12</v>
      </c>
      <c r="B59" s="36" t="s">
        <v>76</v>
      </c>
      <c r="C59" s="50">
        <v>5000</v>
      </c>
      <c r="D59" s="50">
        <v>5000</v>
      </c>
    </row>
    <row r="60" spans="1:7" x14ac:dyDescent="0.2">
      <c r="A60" s="32" t="s">
        <v>49</v>
      </c>
      <c r="B60" s="40" t="s">
        <v>50</v>
      </c>
      <c r="C60" s="34">
        <f>C61+C62+C63</f>
        <v>15000</v>
      </c>
      <c r="D60" s="34">
        <v>15000</v>
      </c>
    </row>
    <row r="61" spans="1:7" x14ac:dyDescent="0.2">
      <c r="A61" s="35" t="s">
        <v>2</v>
      </c>
      <c r="B61" s="36" t="s">
        <v>51</v>
      </c>
      <c r="C61" s="50">
        <v>3000</v>
      </c>
      <c r="D61" s="50">
        <v>3000</v>
      </c>
    </row>
    <row r="62" spans="1:7" ht="25.5" customHeight="1" x14ac:dyDescent="0.2">
      <c r="A62" s="56" t="s">
        <v>4</v>
      </c>
      <c r="B62" s="36" t="s">
        <v>91</v>
      </c>
      <c r="C62" s="57">
        <v>12000</v>
      </c>
      <c r="D62" s="57">
        <v>12000</v>
      </c>
    </row>
    <row r="63" spans="1:7" x14ac:dyDescent="0.2">
      <c r="A63" s="35" t="s">
        <v>52</v>
      </c>
      <c r="B63" s="36" t="s">
        <v>53</v>
      </c>
      <c r="C63" s="38">
        <v>0</v>
      </c>
      <c r="D63" s="38" t="s">
        <v>113</v>
      </c>
    </row>
    <row r="64" spans="1:7" x14ac:dyDescent="0.2">
      <c r="A64" s="32" t="s">
        <v>54</v>
      </c>
      <c r="B64" s="40" t="s">
        <v>55</v>
      </c>
      <c r="C64" s="34">
        <f>C65+C66+C67+C68+C69+C70</f>
        <v>53200</v>
      </c>
      <c r="D64" s="34">
        <v>84700</v>
      </c>
    </row>
    <row r="65" spans="1:5" x14ac:dyDescent="0.2">
      <c r="A65" s="35" t="s">
        <v>2</v>
      </c>
      <c r="B65" s="36" t="s">
        <v>117</v>
      </c>
      <c r="C65" s="50">
        <v>40000</v>
      </c>
      <c r="D65" s="50">
        <v>70000</v>
      </c>
    </row>
    <row r="66" spans="1:5" x14ac:dyDescent="0.2">
      <c r="A66" s="35" t="s">
        <v>4</v>
      </c>
      <c r="B66" s="36" t="s">
        <v>56</v>
      </c>
      <c r="C66" s="50">
        <v>0</v>
      </c>
      <c r="D66" s="50"/>
    </row>
    <row r="67" spans="1:5" x14ac:dyDescent="0.2">
      <c r="A67" s="35" t="s">
        <v>6</v>
      </c>
      <c r="B67" s="36" t="s">
        <v>57</v>
      </c>
      <c r="C67" s="38">
        <v>0</v>
      </c>
      <c r="D67" s="38"/>
    </row>
    <row r="68" spans="1:5" x14ac:dyDescent="0.2">
      <c r="A68" s="35" t="s">
        <v>12</v>
      </c>
      <c r="B68" s="36" t="s">
        <v>58</v>
      </c>
      <c r="C68" s="37">
        <v>0</v>
      </c>
      <c r="D68" s="37">
        <v>1000</v>
      </c>
    </row>
    <row r="69" spans="1:5" x14ac:dyDescent="0.2">
      <c r="A69" s="35" t="s">
        <v>14</v>
      </c>
      <c r="B69" s="36" t="s">
        <v>59</v>
      </c>
      <c r="C69" s="38">
        <v>12000</v>
      </c>
      <c r="D69" s="38">
        <v>12500</v>
      </c>
    </row>
    <row r="70" spans="1:5" ht="25.5" x14ac:dyDescent="0.2">
      <c r="A70" s="56" t="s">
        <v>15</v>
      </c>
      <c r="B70" s="36" t="s">
        <v>60</v>
      </c>
      <c r="C70" s="39">
        <v>1200</v>
      </c>
      <c r="D70" s="57">
        <v>1200</v>
      </c>
    </row>
    <row r="71" spans="1:5" x14ac:dyDescent="0.2">
      <c r="A71" s="32" t="s">
        <v>61</v>
      </c>
      <c r="B71" s="40" t="s">
        <v>62</v>
      </c>
      <c r="C71" s="58">
        <v>0</v>
      </c>
      <c r="D71" s="58">
        <v>0</v>
      </c>
    </row>
    <row r="72" spans="1:5" ht="25.5" x14ac:dyDescent="0.2">
      <c r="A72" s="56" t="s">
        <v>2</v>
      </c>
      <c r="B72" s="36" t="s">
        <v>63</v>
      </c>
      <c r="C72" s="59">
        <v>0</v>
      </c>
      <c r="D72" s="59">
        <v>0</v>
      </c>
    </row>
    <row r="73" spans="1:5" ht="25.5" x14ac:dyDescent="0.2">
      <c r="A73" s="60" t="s">
        <v>64</v>
      </c>
      <c r="B73" s="61" t="s">
        <v>101</v>
      </c>
      <c r="C73" s="58">
        <v>0</v>
      </c>
      <c r="D73" s="58">
        <v>0</v>
      </c>
    </row>
    <row r="74" spans="1:5" x14ac:dyDescent="0.2">
      <c r="A74" s="62" t="s">
        <v>2</v>
      </c>
      <c r="B74" s="30" t="s">
        <v>104</v>
      </c>
      <c r="C74" s="38">
        <v>3000</v>
      </c>
      <c r="D74" s="38">
        <v>3000</v>
      </c>
    </row>
    <row r="75" spans="1:5" x14ac:dyDescent="0.2">
      <c r="A75" s="32" t="s">
        <v>65</v>
      </c>
      <c r="B75" s="40" t="s">
        <v>66</v>
      </c>
      <c r="C75" s="63">
        <v>15000</v>
      </c>
      <c r="D75" s="63">
        <v>16000</v>
      </c>
    </row>
    <row r="76" spans="1:5" ht="25.5" x14ac:dyDescent="0.2">
      <c r="A76" s="60" t="s">
        <v>67</v>
      </c>
      <c r="B76" s="40" t="s">
        <v>96</v>
      </c>
      <c r="C76" s="64" t="s">
        <v>77</v>
      </c>
      <c r="D76" s="64">
        <f>-I42</f>
        <v>0</v>
      </c>
    </row>
    <row r="77" spans="1:5" x14ac:dyDescent="0.2">
      <c r="A77" s="26"/>
      <c r="B77" s="27" t="s">
        <v>68</v>
      </c>
      <c r="C77" s="28">
        <f>C19+C23+C44+C55+C60+C64+C71+C73+C75</f>
        <v>831200</v>
      </c>
      <c r="D77" s="28">
        <v>995000</v>
      </c>
      <c r="E77" s="6"/>
    </row>
    <row r="78" spans="1:5" ht="38.25" x14ac:dyDescent="0.2">
      <c r="A78" s="62"/>
      <c r="B78" s="65" t="s">
        <v>90</v>
      </c>
      <c r="C78" s="66">
        <f>C16-C77</f>
        <v>0</v>
      </c>
      <c r="D78" s="66">
        <v>0</v>
      </c>
    </row>
    <row r="81" spans="3:3" x14ac:dyDescent="0.2">
      <c r="C81" s="7"/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&amp;CFINANCIJSKI PLAN TURISTIČKE ZAJEDNICE GRADA VUKOVARA ZA 2017. GODINU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2019-03-01T06:48:52Z</dcterms:modified>
</cp:coreProperties>
</file>