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63" i="1" l="1"/>
  <c r="C59" i="1"/>
  <c r="C54" i="1"/>
  <c r="C47" i="1"/>
  <c r="C44" i="1"/>
  <c r="C40" i="1"/>
  <c r="C34" i="1"/>
  <c r="C27" i="1"/>
  <c r="C18" i="1"/>
  <c r="C7" i="1"/>
  <c r="C4" i="1"/>
  <c r="C43" i="1" l="1"/>
  <c r="C26" i="1"/>
  <c r="C22" i="1" s="1"/>
  <c r="C76" i="1" s="1"/>
  <c r="C15" i="1"/>
  <c r="C77" i="1" l="1"/>
</calcChain>
</file>

<file path=xl/sharedStrings.xml><?xml version="1.0" encoding="utf-8"?>
<sst xmlns="http://schemas.openxmlformats.org/spreadsheetml/2006/main" count="148" uniqueCount="116">
  <si>
    <t>RB</t>
  </si>
  <si>
    <t>PRIHODI PO VRSTAMA</t>
  </si>
  <si>
    <t>1.</t>
  </si>
  <si>
    <t>Prihodi od boravišne pristojbe</t>
  </si>
  <si>
    <t>2.</t>
  </si>
  <si>
    <t>Prihodi od turističke članarine</t>
  </si>
  <si>
    <t>3.</t>
  </si>
  <si>
    <t>Prihodi iz proračuna općine/grada/državnog</t>
  </si>
  <si>
    <t>3.1.</t>
  </si>
  <si>
    <t xml:space="preserve">za programske aktivnosti </t>
  </si>
  <si>
    <t>3.2.</t>
  </si>
  <si>
    <t>za funkcioniranje turističkog ureda</t>
  </si>
  <si>
    <t>4.</t>
  </si>
  <si>
    <t>Prihodi od drugih aktivnosti</t>
  </si>
  <si>
    <t>5.</t>
  </si>
  <si>
    <t>6.</t>
  </si>
  <si>
    <t xml:space="preserve">SVEUKUPNO PRIHODI </t>
  </si>
  <si>
    <t>RASHODI PO VRSTAMA</t>
  </si>
  <si>
    <t>I.</t>
  </si>
  <si>
    <t>ADMINISTRATIVNI RASHODI</t>
  </si>
  <si>
    <t>Rashodi za radnike</t>
  </si>
  <si>
    <t>Rashodi ureda</t>
  </si>
  <si>
    <t>Rashodi za rad tijela Turističke zajednice</t>
  </si>
  <si>
    <t>II.</t>
  </si>
  <si>
    <t>DIZAJN VRIJEDNOSTI</t>
  </si>
  <si>
    <t>1.1.</t>
  </si>
  <si>
    <t>Projekt Volim Hrvatsku</t>
  </si>
  <si>
    <t>Manifestacije</t>
  </si>
  <si>
    <t>Kulturno-zabavne</t>
  </si>
  <si>
    <t>Ostale manifestacije</t>
  </si>
  <si>
    <t>Potpore manifestacijama (suorganizacija s drugim subjektima te donacije drugima za manifestacije)</t>
  </si>
  <si>
    <t>III.</t>
  </si>
  <si>
    <t xml:space="preserve">KOMUNIKACIJA VRIJEDNOSTI </t>
  </si>
  <si>
    <t>Online komunikacije</t>
  </si>
  <si>
    <t>Internet oglašavanje</t>
  </si>
  <si>
    <t>Internet stranice i upravljanje Internet stranicama</t>
  </si>
  <si>
    <t>Offline komunikacije</t>
  </si>
  <si>
    <t>2.1.</t>
  </si>
  <si>
    <t>Oglašavaje u promotivnim kampanjama javnog i privatnog sektora</t>
  </si>
  <si>
    <t>2.2.</t>
  </si>
  <si>
    <t>2.3.</t>
  </si>
  <si>
    <t>2.4.</t>
  </si>
  <si>
    <t>Suveniri i promo materijali</t>
  </si>
  <si>
    <t>2.5.</t>
  </si>
  <si>
    <t>Info table</t>
  </si>
  <si>
    <t>IV.</t>
  </si>
  <si>
    <t>DISTRIBUCIJA I PRODAJA VRIJEDNOSTI</t>
  </si>
  <si>
    <t>Sajmovi (u skladu sa zakonskim propisima i propisanim pravilima za sustav TZ)</t>
  </si>
  <si>
    <t>Posebne prezentacije</t>
  </si>
  <si>
    <t>V.</t>
  </si>
  <si>
    <t>INTERNI MARKETING</t>
  </si>
  <si>
    <t>Edukacija (zaposleni, subjekti javnog i privatnog sektora)</t>
  </si>
  <si>
    <t xml:space="preserve">3. </t>
  </si>
  <si>
    <t>Nagrade i priznaja (Projekt. Volim Hrvatsku i ostalo)</t>
  </si>
  <si>
    <t>VI.</t>
  </si>
  <si>
    <t>MARKETINŠKA INFRASTRUKTURA</t>
  </si>
  <si>
    <t>Proizvodnja multimedijalnih materijala</t>
  </si>
  <si>
    <t>Istraživanje tržišta</t>
  </si>
  <si>
    <t xml:space="preserve">Formiranje baze podataka </t>
  </si>
  <si>
    <t>Suradnja s međunarodnim institucijama</t>
  </si>
  <si>
    <t>Banka fotografija i priprema u izdavaštvu</t>
  </si>
  <si>
    <t>Jedinstveni turistički informacijski sustav (prijava i odjava gostiju, statistika i dr.)</t>
  </si>
  <si>
    <t xml:space="preserve">VII. </t>
  </si>
  <si>
    <t>POSEBNI PROGRAMI</t>
  </si>
  <si>
    <t>Projekti poticanje i pomaganje razvoja turizma na područjima koja nisu turistički razvijena</t>
  </si>
  <si>
    <t>VIII.</t>
  </si>
  <si>
    <t>IX.</t>
  </si>
  <si>
    <t>TRANSFER BORAVIŠNE PRISTOJBE OPĆINI/GRADU (30%)</t>
  </si>
  <si>
    <t>SVEUKUPNO RASHODI</t>
  </si>
  <si>
    <t>Smeđa signalizacija</t>
  </si>
  <si>
    <t>Transfer od TZ VSŽ</t>
  </si>
  <si>
    <t>Ministarstvo turizma</t>
  </si>
  <si>
    <t>Vinkovo u Vukovaru</t>
  </si>
  <si>
    <t>Prvosvibanjski izlet u Adici</t>
  </si>
  <si>
    <t>Međunarodni dan Dunava</t>
  </si>
  <si>
    <t>Živjeti s Dunavom</t>
  </si>
  <si>
    <t>Doček Nove godine na Trgu</t>
  </si>
  <si>
    <t>Ostale prezentacije</t>
  </si>
  <si>
    <t>Studijska putovanja novinara</t>
  </si>
  <si>
    <t>1.2.</t>
  </si>
  <si>
    <t>2.1.1.</t>
  </si>
  <si>
    <t>2.1.2.</t>
  </si>
  <si>
    <t>2.1.3.</t>
  </si>
  <si>
    <t>2.1.4.</t>
  </si>
  <si>
    <t>2.1.5.</t>
  </si>
  <si>
    <t>2.3.1.</t>
  </si>
  <si>
    <t>Izbor najljepše okućnice (izloga)</t>
  </si>
  <si>
    <t>Prijenos prihoda prethodne godine (višak prihoda ako je ostvaren)</t>
  </si>
  <si>
    <t>2.3.2.</t>
  </si>
  <si>
    <t>TID regata</t>
  </si>
  <si>
    <t>Organizacija i upravljanje destinacijom i potpora razvoju DMO i DMK</t>
  </si>
  <si>
    <t>Projekti iz programa za nerazvijene</t>
  </si>
  <si>
    <t>Projekti financirani iz fonodova EU</t>
  </si>
  <si>
    <t>Poticanje i sudjelovanje u uređenju grada/općine/mjesta/ (osim izgradnje komunalne infrastrukture)</t>
  </si>
  <si>
    <t>PRIJENOS VIŠKA U IDUĆU GODINU - POKRIVANJE MANJKA U IDUĆOJ GODINI (SVEUKUPNI PRIHODI UMANJENI ZA SVEUKUPNE RASHODE)</t>
  </si>
  <si>
    <t xml:space="preserve">Koordinacija subjekata koji su neposredno ili posredno uključeni u turistički promet </t>
  </si>
  <si>
    <t>Sajam cvijeća</t>
  </si>
  <si>
    <t>Etno sajam</t>
  </si>
  <si>
    <t>Božićni sajam</t>
  </si>
  <si>
    <t>2.3.3.</t>
  </si>
  <si>
    <t>2.3.4.</t>
  </si>
  <si>
    <t xml:space="preserve">Od transfera HTZ – a </t>
  </si>
  <si>
    <t>Prihodi od kamata</t>
  </si>
  <si>
    <t xml:space="preserve">Brošure i ostali tiskani materijali </t>
  </si>
  <si>
    <t>Opće oglašavanje (Oglašavanje u tisku, TV oglašavanje, radio)</t>
  </si>
  <si>
    <t>Sportske manifestacije - biciklijada</t>
  </si>
  <si>
    <t>PLAN 2016</t>
  </si>
  <si>
    <t xml:space="preserve">Prihodi od kotizacija za sudjelovanje na sajmovima </t>
  </si>
  <si>
    <r>
      <t xml:space="preserve">OSTALO </t>
    </r>
    <r>
      <rPr>
        <sz val="10"/>
        <rFont val="Cambria"/>
        <family val="1"/>
        <charset val="238"/>
        <scheme val="major"/>
      </rPr>
      <t>(planovi razvoja turizma, strateški marketing planovi i ostalo)</t>
    </r>
  </si>
  <si>
    <t>Ostali nespomenuti prihodi (povrat sredstava za provedene aktivnosti )</t>
  </si>
  <si>
    <t>7.</t>
  </si>
  <si>
    <t>Ostalo (reprezentacija)</t>
  </si>
  <si>
    <t>OSTVARENO OD 01.01.-30.11.2016.G.</t>
  </si>
  <si>
    <t>Povećanje/         smanjenje</t>
  </si>
  <si>
    <t>NOVI PLAN</t>
  </si>
  <si>
    <t>FUNKCIONALNI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</si>
</sst>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8"/>
      <name val="Calibri"/>
      <family val="2"/>
    </font>
    <font>
      <b/>
      <sz val="10"/>
      <color indexed="8"/>
      <name val="Cambria"/>
      <family val="1"/>
      <charset val="238"/>
      <scheme val="major"/>
    </font>
    <font>
      <sz val="10"/>
      <color indexed="8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4" fontId="1" fillId="0" borderId="0" xfId="0" applyNumberFormat="1" applyFont="1" applyAlignment="1"/>
    <xf numFmtId="0" fontId="3" fillId="5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wrapText="1"/>
    </xf>
    <xf numFmtId="4" fontId="3" fillId="5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 indent="2"/>
    </xf>
    <xf numFmtId="4" fontId="4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wrapText="1"/>
    </xf>
    <xf numFmtId="0" fontId="3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vertical="top" wrapText="1"/>
    </xf>
    <xf numFmtId="2" fontId="3" fillId="5" borderId="1" xfId="0" applyNumberFormat="1" applyFont="1" applyFill="1" applyBorder="1" applyAlignment="1">
      <alignment horizontal="right" vertical="center"/>
    </xf>
    <xf numFmtId="4" fontId="3" fillId="5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4" fontId="3" fillId="3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4" fontId="3" fillId="4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Fill="1" applyBorder="1" applyAlignment="1">
      <alignment horizontal="right"/>
    </xf>
    <xf numFmtId="4" fontId="3" fillId="0" borderId="1" xfId="0" applyNumberFormat="1" applyFont="1" applyBorder="1" applyAlignment="1">
      <alignment horizontal="right" vertical="center"/>
    </xf>
    <xf numFmtId="0" fontId="5" fillId="4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left" wrapText="1"/>
    </xf>
    <xf numFmtId="4" fontId="3" fillId="5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4" fontId="4" fillId="0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 indent="1"/>
    </xf>
    <xf numFmtId="4" fontId="5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wrapText="1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3" fillId="5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3" fillId="5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top"/>
    </xf>
    <xf numFmtId="4" fontId="3" fillId="3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top"/>
    </xf>
    <xf numFmtId="4" fontId="3" fillId="0" borderId="1" xfId="0" applyNumberFormat="1" applyFont="1" applyBorder="1" applyAlignment="1">
      <alignment horizontal="center"/>
    </xf>
    <xf numFmtId="4" fontId="3" fillId="4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topLeftCell="B1" zoomScaleNormal="100" workbookViewId="0">
      <selection activeCell="G2" sqref="G2"/>
    </sheetView>
  </sheetViews>
  <sheetFormatPr defaultRowHeight="12.75" x14ac:dyDescent="0.2"/>
  <cols>
    <col min="1" max="1" width="5.28515625" style="4" bestFit="1" customWidth="1"/>
    <col min="2" max="2" width="54" style="3" customWidth="1"/>
    <col min="3" max="3" width="12.5703125" style="5" bestFit="1" customWidth="1"/>
    <col min="4" max="4" width="15.85546875" style="2" customWidth="1"/>
    <col min="5" max="5" width="14.28515625" style="4" customWidth="1"/>
    <col min="6" max="6" width="16.5703125" style="2" customWidth="1"/>
    <col min="7" max="7" width="20.5703125" style="2" customWidth="1"/>
    <col min="8" max="16384" width="9.140625" style="2"/>
  </cols>
  <sheetData>
    <row r="1" spans="1:6" s="1" customFormat="1" ht="38.25" x14ac:dyDescent="0.2">
      <c r="A1" s="8" t="s">
        <v>0</v>
      </c>
      <c r="B1" s="9" t="s">
        <v>1</v>
      </c>
      <c r="C1" s="10" t="s">
        <v>106</v>
      </c>
      <c r="D1" s="8" t="s">
        <v>112</v>
      </c>
      <c r="E1" s="8" t="s">
        <v>113</v>
      </c>
      <c r="F1" s="8" t="s">
        <v>114</v>
      </c>
    </row>
    <row r="2" spans="1:6" x14ac:dyDescent="0.2">
      <c r="A2" s="11" t="s">
        <v>2</v>
      </c>
      <c r="B2" s="12" t="s">
        <v>3</v>
      </c>
      <c r="C2" s="13">
        <v>70000</v>
      </c>
      <c r="D2" s="13">
        <v>53497.24</v>
      </c>
      <c r="E2" s="65">
        <v>-23.6</v>
      </c>
      <c r="F2" s="13">
        <v>60000</v>
      </c>
    </row>
    <row r="3" spans="1:6" x14ac:dyDescent="0.2">
      <c r="A3" s="11" t="s">
        <v>4</v>
      </c>
      <c r="B3" s="12" t="s">
        <v>5</v>
      </c>
      <c r="C3" s="13">
        <v>290000</v>
      </c>
      <c r="D3" s="13">
        <v>293417.52</v>
      </c>
      <c r="E3" s="65">
        <v>1.72</v>
      </c>
      <c r="F3" s="13">
        <v>302000</v>
      </c>
    </row>
    <row r="4" spans="1:6" x14ac:dyDescent="0.2">
      <c r="A4" s="11" t="s">
        <v>6</v>
      </c>
      <c r="B4" s="12" t="s">
        <v>7</v>
      </c>
      <c r="C4" s="13">
        <f>C5</f>
        <v>400000</v>
      </c>
      <c r="D4" s="13">
        <v>426258.7</v>
      </c>
      <c r="E4" s="65">
        <v>6.6</v>
      </c>
      <c r="F4" s="13">
        <v>482000</v>
      </c>
    </row>
    <row r="5" spans="1:6" x14ac:dyDescent="0.2">
      <c r="A5" s="14" t="s">
        <v>8</v>
      </c>
      <c r="B5" s="15" t="s">
        <v>9</v>
      </c>
      <c r="C5" s="16">
        <v>400000</v>
      </c>
      <c r="D5" s="16">
        <v>426258.7</v>
      </c>
      <c r="E5" s="66">
        <v>6.6</v>
      </c>
      <c r="F5" s="16">
        <v>482000</v>
      </c>
    </row>
    <row r="6" spans="1:6" x14ac:dyDescent="0.2">
      <c r="A6" s="14" t="s">
        <v>10</v>
      </c>
      <c r="B6" s="15" t="s">
        <v>11</v>
      </c>
      <c r="C6" s="17">
        <v>0</v>
      </c>
      <c r="D6" s="17">
        <v>0</v>
      </c>
      <c r="E6" s="67">
        <v>0</v>
      </c>
      <c r="F6" s="17">
        <v>0</v>
      </c>
    </row>
    <row r="7" spans="1:6" x14ac:dyDescent="0.2">
      <c r="A7" s="11" t="s">
        <v>12</v>
      </c>
      <c r="B7" s="12" t="s">
        <v>13</v>
      </c>
      <c r="C7" s="13">
        <f>C8+C9+C10+C11</f>
        <v>46200</v>
      </c>
      <c r="D7" s="13"/>
      <c r="E7" s="65"/>
      <c r="F7" s="13">
        <v>46020</v>
      </c>
    </row>
    <row r="8" spans="1:6" x14ac:dyDescent="0.2">
      <c r="A8" s="14"/>
      <c r="B8" s="18" t="s">
        <v>70</v>
      </c>
      <c r="C8" s="16">
        <v>2000</v>
      </c>
      <c r="D8" s="16">
        <v>2000</v>
      </c>
      <c r="E8" s="66">
        <v>0</v>
      </c>
      <c r="F8" s="16">
        <v>2000</v>
      </c>
    </row>
    <row r="9" spans="1:6" x14ac:dyDescent="0.2">
      <c r="A9" s="14"/>
      <c r="B9" s="18" t="s">
        <v>101</v>
      </c>
      <c r="C9" s="16">
        <v>29100</v>
      </c>
      <c r="D9" s="16">
        <v>0</v>
      </c>
      <c r="E9" s="66">
        <v>0</v>
      </c>
      <c r="F9" s="16">
        <v>44000</v>
      </c>
    </row>
    <row r="10" spans="1:6" x14ac:dyDescent="0.2">
      <c r="A10" s="14"/>
      <c r="B10" s="18" t="s">
        <v>102</v>
      </c>
      <c r="C10" s="16">
        <v>100</v>
      </c>
      <c r="D10" s="16">
        <v>10.48</v>
      </c>
      <c r="E10" s="66"/>
      <c r="F10" s="16">
        <v>20</v>
      </c>
    </row>
    <row r="11" spans="1:6" x14ac:dyDescent="0.2">
      <c r="A11" s="14"/>
      <c r="B11" s="18" t="s">
        <v>71</v>
      </c>
      <c r="C11" s="16">
        <v>15000</v>
      </c>
      <c r="D11" s="16">
        <v>0</v>
      </c>
      <c r="E11" s="66">
        <v>0</v>
      </c>
      <c r="F11" s="16">
        <v>0</v>
      </c>
    </row>
    <row r="12" spans="1:6" ht="25.5" x14ac:dyDescent="0.2">
      <c r="A12" s="19" t="s">
        <v>14</v>
      </c>
      <c r="B12" s="20" t="s">
        <v>87</v>
      </c>
      <c r="C12" s="21">
        <v>0</v>
      </c>
      <c r="D12" s="21">
        <v>0</v>
      </c>
      <c r="E12" s="68">
        <v>0</v>
      </c>
      <c r="F12" s="21">
        <v>0</v>
      </c>
    </row>
    <row r="13" spans="1:6" ht="14.25" customHeight="1" x14ac:dyDescent="0.2">
      <c r="A13" s="19" t="s">
        <v>15</v>
      </c>
      <c r="B13" s="7" t="s">
        <v>107</v>
      </c>
      <c r="C13" s="22">
        <v>25000</v>
      </c>
      <c r="D13" s="22">
        <v>18500</v>
      </c>
      <c r="E13" s="69">
        <v>-26</v>
      </c>
      <c r="F13" s="22">
        <v>23000</v>
      </c>
    </row>
    <row r="14" spans="1:6" ht="13.5" customHeight="1" x14ac:dyDescent="0.2">
      <c r="A14" s="19" t="s">
        <v>110</v>
      </c>
      <c r="B14" s="63" t="s">
        <v>109</v>
      </c>
      <c r="C14" s="22">
        <v>0</v>
      </c>
      <c r="D14" s="22">
        <v>0</v>
      </c>
      <c r="E14" s="69">
        <v>0</v>
      </c>
      <c r="F14" s="2">
        <v>0</v>
      </c>
    </row>
    <row r="15" spans="1:6" x14ac:dyDescent="0.2">
      <c r="A15" s="23"/>
      <c r="B15" s="24" t="s">
        <v>16</v>
      </c>
      <c r="C15" s="25">
        <f>C2+C3+C4+C7+C13+C12+C14</f>
        <v>831200</v>
      </c>
      <c r="D15" s="25">
        <v>812243.41</v>
      </c>
      <c r="E15" s="70">
        <v>-2.2799999999999998</v>
      </c>
      <c r="F15" s="22">
        <v>913020</v>
      </c>
    </row>
    <row r="16" spans="1:6" x14ac:dyDescent="0.2">
      <c r="A16" s="26"/>
      <c r="B16" s="27"/>
      <c r="C16" s="28"/>
      <c r="D16" s="28"/>
      <c r="E16" s="71"/>
      <c r="F16" s="28"/>
    </row>
    <row r="17" spans="1:6" s="3" customFormat="1" x14ac:dyDescent="0.2">
      <c r="A17" s="8" t="s">
        <v>0</v>
      </c>
      <c r="B17" s="9" t="s">
        <v>17</v>
      </c>
      <c r="C17" s="8"/>
      <c r="D17" s="8"/>
      <c r="E17" s="8"/>
      <c r="F17" s="8"/>
    </row>
    <row r="18" spans="1:6" x14ac:dyDescent="0.2">
      <c r="A18" s="29" t="s">
        <v>18</v>
      </c>
      <c r="B18" s="30" t="s">
        <v>19</v>
      </c>
      <c r="C18" s="31">
        <f>C19+C20</f>
        <v>360000</v>
      </c>
      <c r="D18" s="31">
        <v>320389.71000000002</v>
      </c>
      <c r="E18" s="72">
        <v>-11</v>
      </c>
      <c r="F18" s="31">
        <v>320389.71000000002</v>
      </c>
    </row>
    <row r="19" spans="1:6" x14ac:dyDescent="0.2">
      <c r="A19" s="32" t="s">
        <v>2</v>
      </c>
      <c r="B19" s="33" t="s">
        <v>20</v>
      </c>
      <c r="C19" s="35">
        <v>296000</v>
      </c>
      <c r="D19" s="35">
        <v>255011.34</v>
      </c>
      <c r="E19" s="73">
        <v>-13.84</v>
      </c>
      <c r="F19" s="35">
        <v>255011.34</v>
      </c>
    </row>
    <row r="20" spans="1:6" x14ac:dyDescent="0.2">
      <c r="A20" s="32" t="s">
        <v>4</v>
      </c>
      <c r="B20" s="33" t="s">
        <v>21</v>
      </c>
      <c r="C20" s="35">
        <v>64000</v>
      </c>
      <c r="D20" s="35">
        <v>65378.37</v>
      </c>
      <c r="E20" s="73">
        <v>129443.83</v>
      </c>
      <c r="F20" s="35">
        <v>65378.37</v>
      </c>
    </row>
    <row r="21" spans="1:6" x14ac:dyDescent="0.2">
      <c r="A21" s="32" t="s">
        <v>6</v>
      </c>
      <c r="B21" s="33" t="s">
        <v>22</v>
      </c>
      <c r="C21" s="36">
        <v>0</v>
      </c>
      <c r="D21" s="36">
        <v>0</v>
      </c>
      <c r="E21" s="74">
        <v>0</v>
      </c>
      <c r="F21" s="36">
        <v>0</v>
      </c>
    </row>
    <row r="22" spans="1:6" x14ac:dyDescent="0.2">
      <c r="A22" s="29" t="s">
        <v>23</v>
      </c>
      <c r="B22" s="37" t="s">
        <v>24</v>
      </c>
      <c r="C22" s="31">
        <f>C23+C26+C40</f>
        <v>211500</v>
      </c>
      <c r="D22" s="31">
        <v>231950.85</v>
      </c>
      <c r="E22" s="72">
        <v>9.67</v>
      </c>
      <c r="F22" s="31">
        <v>287950.84999999998</v>
      </c>
    </row>
    <row r="23" spans="1:6" ht="25.5" x14ac:dyDescent="0.2">
      <c r="A23" s="19" t="s">
        <v>2</v>
      </c>
      <c r="B23" s="38" t="s">
        <v>93</v>
      </c>
      <c r="C23" s="39">
        <v>0</v>
      </c>
      <c r="D23" s="39">
        <v>0</v>
      </c>
      <c r="E23" s="75">
        <v>0</v>
      </c>
      <c r="F23" s="39">
        <v>0</v>
      </c>
    </row>
    <row r="24" spans="1:6" x14ac:dyDescent="0.2">
      <c r="A24" s="40" t="s">
        <v>25</v>
      </c>
      <c r="B24" s="41" t="s">
        <v>26</v>
      </c>
      <c r="C24" s="42">
        <v>0</v>
      </c>
      <c r="D24" s="42">
        <v>0</v>
      </c>
      <c r="E24" s="76">
        <v>0</v>
      </c>
      <c r="F24" s="42">
        <v>0</v>
      </c>
    </row>
    <row r="25" spans="1:6" x14ac:dyDescent="0.2">
      <c r="A25" s="40" t="s">
        <v>79</v>
      </c>
      <c r="B25" s="41" t="s">
        <v>86</v>
      </c>
      <c r="C25" s="42">
        <v>0</v>
      </c>
      <c r="D25" s="42">
        <v>0</v>
      </c>
      <c r="E25" s="76">
        <v>0</v>
      </c>
      <c r="F25" s="42">
        <v>0</v>
      </c>
    </row>
    <row r="26" spans="1:6" x14ac:dyDescent="0.2">
      <c r="A26" s="11" t="s">
        <v>4</v>
      </c>
      <c r="B26" s="43" t="s">
        <v>27</v>
      </c>
      <c r="C26" s="13">
        <f>C27+C33+C34+C39</f>
        <v>176500</v>
      </c>
      <c r="D26" s="13">
        <v>231950.85</v>
      </c>
      <c r="E26" s="65">
        <v>56.9</v>
      </c>
      <c r="F26" s="13">
        <v>241950.85</v>
      </c>
    </row>
    <row r="27" spans="1:6" x14ac:dyDescent="0.2">
      <c r="A27" s="40" t="s">
        <v>37</v>
      </c>
      <c r="B27" s="41" t="s">
        <v>28</v>
      </c>
      <c r="C27" s="35">
        <f>C28+C29+C30+C31+C32</f>
        <v>82500</v>
      </c>
      <c r="D27" s="35">
        <v>129443.83</v>
      </c>
      <c r="E27" s="73">
        <v>56.9</v>
      </c>
      <c r="F27" s="35">
        <v>129443.83</v>
      </c>
    </row>
    <row r="28" spans="1:6" x14ac:dyDescent="0.2">
      <c r="A28" s="40" t="s">
        <v>80</v>
      </c>
      <c r="B28" s="44" t="s">
        <v>72</v>
      </c>
      <c r="C28" s="42">
        <v>2500</v>
      </c>
      <c r="D28" s="42">
        <v>1506.27</v>
      </c>
      <c r="E28" s="76">
        <v>-39.75</v>
      </c>
      <c r="F28" s="42">
        <v>1506.27</v>
      </c>
    </row>
    <row r="29" spans="1:6" x14ac:dyDescent="0.2">
      <c r="A29" s="40" t="s">
        <v>81</v>
      </c>
      <c r="B29" s="44" t="s">
        <v>73</v>
      </c>
      <c r="C29" s="42">
        <v>20000</v>
      </c>
      <c r="D29" s="42">
        <v>68291.73</v>
      </c>
      <c r="E29" s="76">
        <v>241.45</v>
      </c>
      <c r="F29" s="42">
        <v>68291.73</v>
      </c>
    </row>
    <row r="30" spans="1:6" x14ac:dyDescent="0.2">
      <c r="A30" s="40" t="s">
        <v>82</v>
      </c>
      <c r="B30" s="44" t="s">
        <v>75</v>
      </c>
      <c r="C30" s="42">
        <v>0</v>
      </c>
      <c r="D30" s="42">
        <v>0</v>
      </c>
      <c r="E30" s="76">
        <v>0</v>
      </c>
      <c r="F30" s="42">
        <v>0</v>
      </c>
    </row>
    <row r="31" spans="1:6" x14ac:dyDescent="0.2">
      <c r="A31" s="40" t="s">
        <v>83</v>
      </c>
      <c r="B31" s="44" t="s">
        <v>74</v>
      </c>
      <c r="C31" s="42">
        <v>35000</v>
      </c>
      <c r="D31" s="42">
        <v>43072.55</v>
      </c>
      <c r="E31" s="76">
        <v>23.06</v>
      </c>
      <c r="F31" s="42">
        <v>43072.55</v>
      </c>
    </row>
    <row r="32" spans="1:6" x14ac:dyDescent="0.2">
      <c r="A32" s="40" t="s">
        <v>84</v>
      </c>
      <c r="B32" s="44" t="s">
        <v>97</v>
      </c>
      <c r="C32" s="42">
        <v>25000</v>
      </c>
      <c r="D32" s="42">
        <v>16573.28</v>
      </c>
      <c r="E32" s="76">
        <v>-33.71</v>
      </c>
      <c r="F32" s="42">
        <v>16573.28</v>
      </c>
    </row>
    <row r="33" spans="1:7" x14ac:dyDescent="0.2">
      <c r="A33" s="40" t="s">
        <v>39</v>
      </c>
      <c r="B33" s="41" t="s">
        <v>105</v>
      </c>
      <c r="C33" s="45">
        <v>0</v>
      </c>
      <c r="D33" s="45">
        <v>0</v>
      </c>
      <c r="E33" s="77">
        <v>0</v>
      </c>
      <c r="F33" s="45">
        <v>0</v>
      </c>
    </row>
    <row r="34" spans="1:7" x14ac:dyDescent="0.2">
      <c r="A34" s="40" t="s">
        <v>40</v>
      </c>
      <c r="B34" s="41" t="s">
        <v>29</v>
      </c>
      <c r="C34" s="35">
        <f>C35+C37+C36+C38</f>
        <v>87000</v>
      </c>
      <c r="D34" s="35">
        <v>92865.71</v>
      </c>
      <c r="E34" s="73">
        <v>6.74</v>
      </c>
      <c r="F34" s="35">
        <v>102865.71</v>
      </c>
    </row>
    <row r="35" spans="1:7" x14ac:dyDescent="0.2">
      <c r="A35" s="40" t="s">
        <v>85</v>
      </c>
      <c r="B35" s="44" t="s">
        <v>96</v>
      </c>
      <c r="C35" s="42">
        <v>40000</v>
      </c>
      <c r="D35" s="42">
        <v>37365.71</v>
      </c>
      <c r="E35" s="76">
        <v>-6.59</v>
      </c>
      <c r="F35" s="42">
        <v>37365.71</v>
      </c>
    </row>
    <row r="36" spans="1:7" x14ac:dyDescent="0.2">
      <c r="A36" s="40" t="s">
        <v>88</v>
      </c>
      <c r="B36" s="44" t="s">
        <v>89</v>
      </c>
      <c r="C36" s="42">
        <v>2000</v>
      </c>
      <c r="D36" s="42">
        <v>500</v>
      </c>
      <c r="E36" s="76">
        <v>-75</v>
      </c>
      <c r="F36" s="42">
        <v>500</v>
      </c>
    </row>
    <row r="37" spans="1:7" x14ac:dyDescent="0.2">
      <c r="A37" s="40" t="s">
        <v>99</v>
      </c>
      <c r="B37" s="44" t="s">
        <v>98</v>
      </c>
      <c r="C37" s="42">
        <v>45000</v>
      </c>
      <c r="D37" s="42">
        <v>55000</v>
      </c>
      <c r="E37" s="76">
        <v>22.22</v>
      </c>
      <c r="F37" s="42">
        <v>65000</v>
      </c>
      <c r="G37" s="89"/>
    </row>
    <row r="38" spans="1:7" x14ac:dyDescent="0.2">
      <c r="A38" s="40" t="s">
        <v>100</v>
      </c>
      <c r="B38" s="44" t="s">
        <v>76</v>
      </c>
      <c r="C38" s="42">
        <v>0</v>
      </c>
      <c r="D38" s="42">
        <v>0</v>
      </c>
      <c r="E38" s="76">
        <v>0</v>
      </c>
      <c r="F38" s="42">
        <v>0</v>
      </c>
    </row>
    <row r="39" spans="1:7" ht="25.5" x14ac:dyDescent="0.2">
      <c r="A39" s="46" t="s">
        <v>41</v>
      </c>
      <c r="B39" s="41" t="s">
        <v>30</v>
      </c>
      <c r="C39" s="54">
        <v>7000</v>
      </c>
      <c r="D39" s="54">
        <v>9641.31</v>
      </c>
      <c r="E39" s="78">
        <v>37.729999999999997</v>
      </c>
      <c r="F39" s="54">
        <v>9641.31</v>
      </c>
    </row>
    <row r="40" spans="1:7" ht="12.75" customHeight="1" x14ac:dyDescent="0.2">
      <c r="A40" s="19" t="s">
        <v>6</v>
      </c>
      <c r="B40" s="20" t="s">
        <v>90</v>
      </c>
      <c r="C40" s="22">
        <f>C41+C42</f>
        <v>35000</v>
      </c>
      <c r="D40" s="22">
        <v>0</v>
      </c>
      <c r="E40" s="69">
        <v>0</v>
      </c>
      <c r="F40" s="22">
        <v>24000</v>
      </c>
    </row>
    <row r="41" spans="1:7" x14ac:dyDescent="0.2">
      <c r="A41" s="40" t="s">
        <v>8</v>
      </c>
      <c r="B41" s="48" t="s">
        <v>91</v>
      </c>
      <c r="C41" s="42">
        <v>35000</v>
      </c>
      <c r="D41" s="42">
        <v>0</v>
      </c>
      <c r="E41" s="76">
        <v>0</v>
      </c>
      <c r="F41" s="42">
        <v>24000</v>
      </c>
    </row>
    <row r="42" spans="1:7" x14ac:dyDescent="0.2">
      <c r="A42" s="40" t="s">
        <v>10</v>
      </c>
      <c r="B42" s="48" t="s">
        <v>92</v>
      </c>
      <c r="C42" s="42">
        <v>0</v>
      </c>
      <c r="D42" s="42">
        <v>0</v>
      </c>
      <c r="E42" s="76">
        <v>0</v>
      </c>
      <c r="F42" s="42">
        <v>0</v>
      </c>
    </row>
    <row r="43" spans="1:7" x14ac:dyDescent="0.2">
      <c r="A43" s="29" t="s">
        <v>31</v>
      </c>
      <c r="B43" s="37" t="s">
        <v>32</v>
      </c>
      <c r="C43" s="31">
        <f>C44+C47+C53</f>
        <v>141500</v>
      </c>
      <c r="D43" s="31">
        <v>90265</v>
      </c>
      <c r="E43" s="72">
        <v>-36.21</v>
      </c>
      <c r="F43" s="31">
        <v>114228.5</v>
      </c>
    </row>
    <row r="44" spans="1:7" x14ac:dyDescent="0.2">
      <c r="A44" s="11" t="s">
        <v>2</v>
      </c>
      <c r="B44" s="43" t="s">
        <v>33</v>
      </c>
      <c r="C44" s="22">
        <f>C45+C46</f>
        <v>17000</v>
      </c>
      <c r="D44" s="22">
        <v>10879.64</v>
      </c>
      <c r="E44" s="69">
        <v>-36</v>
      </c>
      <c r="F44" s="22">
        <v>12475</v>
      </c>
    </row>
    <row r="45" spans="1:7" x14ac:dyDescent="0.2">
      <c r="A45" s="14" t="s">
        <v>25</v>
      </c>
      <c r="B45" s="48" t="s">
        <v>34</v>
      </c>
      <c r="C45" s="49">
        <v>5000</v>
      </c>
      <c r="D45" s="49">
        <v>8654.64</v>
      </c>
      <c r="E45" s="79">
        <v>72.900000000000006</v>
      </c>
      <c r="F45" s="49">
        <v>10250</v>
      </c>
    </row>
    <row r="46" spans="1:7" x14ac:dyDescent="0.2">
      <c r="A46" s="14" t="s">
        <v>79</v>
      </c>
      <c r="B46" s="48" t="s">
        <v>35</v>
      </c>
      <c r="C46" s="49">
        <v>12000</v>
      </c>
      <c r="D46" s="49">
        <v>2225</v>
      </c>
      <c r="E46" s="79">
        <v>-81.459999999999994</v>
      </c>
      <c r="F46" s="49">
        <v>2225</v>
      </c>
    </row>
    <row r="47" spans="1:7" x14ac:dyDescent="0.2">
      <c r="A47" s="11" t="s">
        <v>4</v>
      </c>
      <c r="B47" s="43" t="s">
        <v>36</v>
      </c>
      <c r="C47" s="22">
        <f>C48+C49+C50+C51+C52</f>
        <v>104500</v>
      </c>
      <c r="D47" s="22">
        <v>79385.5</v>
      </c>
      <c r="E47" s="69">
        <v>-24.03</v>
      </c>
      <c r="F47" s="22">
        <v>81753.5</v>
      </c>
    </row>
    <row r="48" spans="1:7" ht="14.25" customHeight="1" x14ac:dyDescent="0.2">
      <c r="A48" s="50" t="s">
        <v>37</v>
      </c>
      <c r="B48" s="64" t="s">
        <v>38</v>
      </c>
      <c r="C48" s="52">
        <v>0</v>
      </c>
      <c r="D48" s="52">
        <v>0</v>
      </c>
      <c r="E48" s="80">
        <v>0</v>
      </c>
      <c r="F48" s="52">
        <v>0</v>
      </c>
    </row>
    <row r="49" spans="1:6" x14ac:dyDescent="0.2">
      <c r="A49" s="14" t="s">
        <v>39</v>
      </c>
      <c r="B49" s="48" t="s">
        <v>104</v>
      </c>
      <c r="C49" s="49">
        <v>17000</v>
      </c>
      <c r="D49" s="49">
        <v>1400</v>
      </c>
      <c r="E49" s="79">
        <v>-91.76</v>
      </c>
      <c r="F49" s="49">
        <v>3200</v>
      </c>
    </row>
    <row r="50" spans="1:6" x14ac:dyDescent="0.2">
      <c r="A50" s="14" t="s">
        <v>40</v>
      </c>
      <c r="B50" s="48" t="s">
        <v>103</v>
      </c>
      <c r="C50" s="49">
        <v>67500</v>
      </c>
      <c r="D50" s="49">
        <v>67553.5</v>
      </c>
      <c r="E50" s="79">
        <v>0.1</v>
      </c>
      <c r="F50" s="49">
        <v>67553.5</v>
      </c>
    </row>
    <row r="51" spans="1:6" x14ac:dyDescent="0.2">
      <c r="A51" s="14" t="s">
        <v>41</v>
      </c>
      <c r="B51" s="48" t="s">
        <v>42</v>
      </c>
      <c r="C51" s="49">
        <v>20000</v>
      </c>
      <c r="D51" s="49">
        <v>10432</v>
      </c>
      <c r="E51" s="79">
        <v>-47.84</v>
      </c>
      <c r="F51" s="49">
        <v>11000</v>
      </c>
    </row>
    <row r="52" spans="1:6" x14ac:dyDescent="0.2">
      <c r="A52" s="14" t="s">
        <v>43</v>
      </c>
      <c r="B52" s="48" t="s">
        <v>44</v>
      </c>
      <c r="C52" s="51">
        <v>0</v>
      </c>
      <c r="D52" s="51">
        <v>0</v>
      </c>
      <c r="E52" s="81">
        <v>0</v>
      </c>
      <c r="F52" s="51">
        <v>0</v>
      </c>
    </row>
    <row r="53" spans="1:6" x14ac:dyDescent="0.2">
      <c r="A53" s="11" t="s">
        <v>6</v>
      </c>
      <c r="B53" s="43" t="s">
        <v>69</v>
      </c>
      <c r="C53" s="22">
        <v>20000</v>
      </c>
      <c r="D53" s="22">
        <v>0</v>
      </c>
      <c r="E53" s="69">
        <v>0</v>
      </c>
      <c r="F53" s="22">
        <v>20000</v>
      </c>
    </row>
    <row r="54" spans="1:6" x14ac:dyDescent="0.2">
      <c r="A54" s="29" t="s">
        <v>45</v>
      </c>
      <c r="B54" s="37" t="s">
        <v>46</v>
      </c>
      <c r="C54" s="31">
        <f>C55+C56+C57+C58</f>
        <v>35000</v>
      </c>
      <c r="D54" s="31">
        <v>20261.54</v>
      </c>
      <c r="E54" s="72">
        <v>-42.11</v>
      </c>
      <c r="F54" s="31">
        <v>101296.42</v>
      </c>
    </row>
    <row r="55" spans="1:6" ht="25.5" x14ac:dyDescent="0.2">
      <c r="A55" s="53" t="s">
        <v>2</v>
      </c>
      <c r="B55" s="33" t="s">
        <v>47</v>
      </c>
      <c r="C55" s="54">
        <v>5000</v>
      </c>
      <c r="D55" s="54">
        <v>8809.18</v>
      </c>
      <c r="E55" s="78">
        <v>76.180000000000007</v>
      </c>
      <c r="F55" s="54">
        <v>8809.18</v>
      </c>
    </row>
    <row r="56" spans="1:6" x14ac:dyDescent="0.2">
      <c r="A56" s="32" t="s">
        <v>4</v>
      </c>
      <c r="B56" s="33" t="s">
        <v>48</v>
      </c>
      <c r="C56" s="47">
        <v>15000</v>
      </c>
      <c r="D56" s="47">
        <v>7834.36</v>
      </c>
      <c r="E56" s="82">
        <v>-47.77</v>
      </c>
      <c r="F56" s="47">
        <v>49316.24</v>
      </c>
    </row>
    <row r="57" spans="1:6" x14ac:dyDescent="0.2">
      <c r="A57" s="32" t="s">
        <v>6</v>
      </c>
      <c r="B57" s="33" t="s">
        <v>77</v>
      </c>
      <c r="C57" s="47">
        <v>10000</v>
      </c>
      <c r="D57" s="47">
        <v>1470</v>
      </c>
      <c r="E57" s="82">
        <v>-85.3</v>
      </c>
      <c r="F57" s="47">
        <v>1500</v>
      </c>
    </row>
    <row r="58" spans="1:6" x14ac:dyDescent="0.2">
      <c r="A58" s="32" t="s">
        <v>12</v>
      </c>
      <c r="B58" s="33" t="s">
        <v>78</v>
      </c>
      <c r="C58" s="47">
        <v>5000</v>
      </c>
      <c r="D58" s="47">
        <v>2148</v>
      </c>
      <c r="E58" s="82">
        <v>-57.04</v>
      </c>
      <c r="F58" s="47">
        <v>41671</v>
      </c>
    </row>
    <row r="59" spans="1:6" x14ac:dyDescent="0.2">
      <c r="A59" s="29" t="s">
        <v>49</v>
      </c>
      <c r="B59" s="37" t="s">
        <v>50</v>
      </c>
      <c r="C59" s="31">
        <f>C60+C61+C62</f>
        <v>15000</v>
      </c>
      <c r="D59" s="31"/>
      <c r="E59" s="72"/>
      <c r="F59" s="31">
        <v>23497</v>
      </c>
    </row>
    <row r="60" spans="1:6" x14ac:dyDescent="0.2">
      <c r="A60" s="32" t="s">
        <v>2</v>
      </c>
      <c r="B60" s="33" t="s">
        <v>51</v>
      </c>
      <c r="C60" s="47">
        <v>3000</v>
      </c>
      <c r="D60" s="47">
        <v>12820</v>
      </c>
      <c r="E60" s="82"/>
      <c r="F60" s="47">
        <v>12820</v>
      </c>
    </row>
    <row r="61" spans="1:6" ht="25.5" customHeight="1" x14ac:dyDescent="0.2">
      <c r="A61" s="53" t="s">
        <v>4</v>
      </c>
      <c r="B61" s="33" t="s">
        <v>95</v>
      </c>
      <c r="C61" s="54">
        <v>12000</v>
      </c>
      <c r="D61" s="54">
        <v>10677</v>
      </c>
      <c r="E61" s="78">
        <v>-11.3</v>
      </c>
      <c r="F61" s="54">
        <v>10677</v>
      </c>
    </row>
    <row r="62" spans="1:6" x14ac:dyDescent="0.2">
      <c r="A62" s="32" t="s">
        <v>52</v>
      </c>
      <c r="B62" s="33" t="s">
        <v>53</v>
      </c>
      <c r="C62" s="35">
        <v>0</v>
      </c>
      <c r="D62" s="35">
        <v>0</v>
      </c>
      <c r="E62" s="73">
        <v>0</v>
      </c>
      <c r="F62" s="35">
        <v>0</v>
      </c>
    </row>
    <row r="63" spans="1:6" x14ac:dyDescent="0.2">
      <c r="A63" s="29" t="s">
        <v>54</v>
      </c>
      <c r="B63" s="37" t="s">
        <v>55</v>
      </c>
      <c r="C63" s="31">
        <f>C64+C65+C66+C67+C68+C69</f>
        <v>53200</v>
      </c>
      <c r="D63" s="31">
        <v>16226.04</v>
      </c>
      <c r="E63" s="72">
        <v>-69.5</v>
      </c>
      <c r="F63" s="31">
        <v>16226.04</v>
      </c>
    </row>
    <row r="64" spans="1:6" x14ac:dyDescent="0.2">
      <c r="A64" s="32" t="s">
        <v>2</v>
      </c>
      <c r="B64" s="33" t="s">
        <v>56</v>
      </c>
      <c r="C64" s="47">
        <v>40000</v>
      </c>
      <c r="D64" s="47">
        <v>16226.04</v>
      </c>
      <c r="E64" s="82">
        <v>-59.44</v>
      </c>
      <c r="F64" s="47">
        <v>16226.04</v>
      </c>
    </row>
    <row r="65" spans="1:6" x14ac:dyDescent="0.2">
      <c r="A65" s="32" t="s">
        <v>4</v>
      </c>
      <c r="B65" s="33" t="s">
        <v>57</v>
      </c>
      <c r="C65" s="47">
        <v>0</v>
      </c>
      <c r="D65" s="47">
        <v>0</v>
      </c>
      <c r="E65" s="82">
        <v>0</v>
      </c>
      <c r="F65" s="47">
        <v>0</v>
      </c>
    </row>
    <row r="66" spans="1:6" x14ac:dyDescent="0.2">
      <c r="A66" s="32" t="s">
        <v>6</v>
      </c>
      <c r="B66" s="33" t="s">
        <v>58</v>
      </c>
      <c r="C66" s="35">
        <v>0</v>
      </c>
      <c r="D66" s="35">
        <v>0</v>
      </c>
      <c r="E66" s="73">
        <v>0</v>
      </c>
      <c r="F66" s="35">
        <v>0</v>
      </c>
    </row>
    <row r="67" spans="1:6" x14ac:dyDescent="0.2">
      <c r="A67" s="32" t="s">
        <v>12</v>
      </c>
      <c r="B67" s="33" t="s">
        <v>59</v>
      </c>
      <c r="C67" s="34">
        <v>0</v>
      </c>
      <c r="D67" s="34">
        <v>0</v>
      </c>
      <c r="E67" s="83">
        <v>0</v>
      </c>
      <c r="F67" s="34">
        <v>0</v>
      </c>
    </row>
    <row r="68" spans="1:6" x14ac:dyDescent="0.2">
      <c r="A68" s="32" t="s">
        <v>14</v>
      </c>
      <c r="B68" s="33" t="s">
        <v>60</v>
      </c>
      <c r="C68" s="35">
        <v>12000</v>
      </c>
      <c r="D68" s="35">
        <v>0</v>
      </c>
      <c r="E68" s="73">
        <v>0</v>
      </c>
      <c r="F68" s="35">
        <v>0</v>
      </c>
    </row>
    <row r="69" spans="1:6" ht="25.5" x14ac:dyDescent="0.2">
      <c r="A69" s="53" t="s">
        <v>15</v>
      </c>
      <c r="B69" s="33" t="s">
        <v>61</v>
      </c>
      <c r="C69" s="36">
        <v>1200</v>
      </c>
      <c r="D69" s="54">
        <v>0</v>
      </c>
      <c r="E69" s="74">
        <v>0</v>
      </c>
      <c r="F69" s="54">
        <v>0</v>
      </c>
    </row>
    <row r="70" spans="1:6" x14ac:dyDescent="0.2">
      <c r="A70" s="29" t="s">
        <v>62</v>
      </c>
      <c r="B70" s="37" t="s">
        <v>63</v>
      </c>
      <c r="C70" s="55">
        <v>0</v>
      </c>
      <c r="D70" s="55">
        <v>0</v>
      </c>
      <c r="E70" s="84">
        <v>0</v>
      </c>
      <c r="F70" s="55">
        <v>0</v>
      </c>
    </row>
    <row r="71" spans="1:6" ht="25.5" x14ac:dyDescent="0.2">
      <c r="A71" s="53" t="s">
        <v>2</v>
      </c>
      <c r="B71" s="33" t="s">
        <v>64</v>
      </c>
      <c r="C71" s="56">
        <v>0</v>
      </c>
      <c r="D71" s="56">
        <v>0</v>
      </c>
      <c r="E71" s="85">
        <v>0</v>
      </c>
      <c r="F71" s="56">
        <v>0</v>
      </c>
    </row>
    <row r="72" spans="1:6" ht="25.5" x14ac:dyDescent="0.2">
      <c r="A72" s="57" t="s">
        <v>65</v>
      </c>
      <c r="B72" s="58" t="s">
        <v>108</v>
      </c>
      <c r="C72" s="55">
        <v>0</v>
      </c>
      <c r="D72" s="55">
        <v>0</v>
      </c>
      <c r="E72" s="84">
        <v>0</v>
      </c>
      <c r="F72" s="55">
        <v>0</v>
      </c>
    </row>
    <row r="73" spans="1:6" x14ac:dyDescent="0.2">
      <c r="A73" s="59" t="s">
        <v>2</v>
      </c>
      <c r="B73" s="27" t="s">
        <v>111</v>
      </c>
      <c r="C73" s="35">
        <v>3000</v>
      </c>
      <c r="D73" s="35"/>
      <c r="E73" s="73"/>
      <c r="F73" s="35"/>
    </row>
    <row r="74" spans="1:6" x14ac:dyDescent="0.2">
      <c r="A74" s="29" t="s">
        <v>66</v>
      </c>
      <c r="B74" s="37" t="s">
        <v>67</v>
      </c>
      <c r="C74" s="60">
        <v>15000</v>
      </c>
      <c r="D74" s="60">
        <v>16000</v>
      </c>
      <c r="E74" s="86">
        <v>6.67</v>
      </c>
      <c r="F74" s="60">
        <v>17052.25</v>
      </c>
    </row>
    <row r="75" spans="1:6" x14ac:dyDescent="0.2">
      <c r="A75" s="57"/>
      <c r="B75" s="37" t="s">
        <v>115</v>
      </c>
      <c r="C75" s="55">
        <v>471200</v>
      </c>
      <c r="D75" s="55">
        <v>387523.43</v>
      </c>
      <c r="E75" s="87">
        <v>-17.760000000000002</v>
      </c>
      <c r="F75" s="55">
        <v>560251.06000000006</v>
      </c>
    </row>
    <row r="76" spans="1:6" x14ac:dyDescent="0.2">
      <c r="A76" s="23"/>
      <c r="B76" s="24" t="s">
        <v>68</v>
      </c>
      <c r="C76" s="25">
        <f>C18+C22+C43+C54+C59+C63+C70+C72+C74</f>
        <v>831200</v>
      </c>
      <c r="D76" s="25">
        <v>706313.14</v>
      </c>
      <c r="E76" s="70">
        <v>-15.02</v>
      </c>
      <c r="F76" s="25">
        <v>880640.77</v>
      </c>
    </row>
    <row r="77" spans="1:6" ht="38.25" x14ac:dyDescent="0.2">
      <c r="A77" s="59"/>
      <c r="B77" s="61" t="s">
        <v>94</v>
      </c>
      <c r="C77" s="62">
        <f>C15-C76</f>
        <v>0</v>
      </c>
      <c r="D77" s="62"/>
      <c r="E77" s="88"/>
      <c r="F77" s="62">
        <v>32979.230000000003</v>
      </c>
    </row>
    <row r="80" spans="1:6" x14ac:dyDescent="0.2">
      <c r="C80" s="6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&amp;C2016. GODINA - REBALANS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2018-12-06T06:17:03Z</dcterms:modified>
</cp:coreProperties>
</file>