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0" i="1"/>
  <c r="D34" l="1"/>
  <c r="D27" s="1"/>
  <c r="F45" l="1"/>
  <c r="F60"/>
  <c r="F48"/>
  <c r="F44" l="1"/>
  <c r="F19"/>
  <c r="F8"/>
  <c r="F16" s="1"/>
  <c r="D8"/>
  <c r="D16" s="1"/>
  <c r="C8"/>
  <c r="F28"/>
  <c r="F34"/>
  <c r="F27" s="1"/>
  <c r="C34"/>
  <c r="F23" l="1"/>
  <c r="F76" s="1"/>
  <c r="F77" s="1"/>
  <c r="C16"/>
  <c r="D28" l="1"/>
  <c r="D23" s="1"/>
  <c r="C28"/>
  <c r="C27" s="1"/>
  <c r="C23"/>
  <c r="C45"/>
  <c r="D45"/>
  <c r="D64" l="1"/>
  <c r="C64"/>
  <c r="C60"/>
  <c r="D55"/>
  <c r="C55"/>
  <c r="D48"/>
  <c r="D44" s="1"/>
  <c r="C48"/>
  <c r="C44" s="1"/>
  <c r="C76" l="1"/>
  <c r="C19"/>
  <c r="D19"/>
  <c r="C77" l="1"/>
  <c r="D77"/>
</calcChain>
</file>

<file path=xl/sharedStrings.xml><?xml version="1.0" encoding="utf-8"?>
<sst xmlns="http://schemas.openxmlformats.org/spreadsheetml/2006/main" count="151" uniqueCount="120">
  <si>
    <t>RB</t>
  </si>
  <si>
    <t>PRIHODI PO VRSTAMA</t>
  </si>
  <si>
    <t>Povećanje/         smanjenje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</si>
  <si>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</si>
  <si>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</si>
  <si>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</si>
  <si>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</si>
  <si>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</si>
  <si>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</si>
  <si>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</si>
  <si>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 xml:space="preserve">za programske aktivnosti </t>
  </si>
  <si>
    <t>3.2.</t>
  </si>
  <si>
    <t>za funkcioniranje turističkog ureda</t>
  </si>
  <si>
    <t>4.</t>
  </si>
  <si>
    <t>Prihodi od drugih aktivnosti</t>
  </si>
  <si>
    <t>Transfer od TZ VSŽ</t>
  </si>
  <si>
    <t xml:space="preserve">Od transfera HTZ – a </t>
  </si>
  <si>
    <t>Prihodi od kamata</t>
  </si>
  <si>
    <t>Ministarstvo turizma</t>
  </si>
  <si>
    <t>5.</t>
  </si>
  <si>
    <t>Prijenos prihoda prethodne godine (višak prihoda ako je ostvaren)</t>
  </si>
  <si>
    <t>6.</t>
  </si>
  <si>
    <t xml:space="preserve">Prihodi od kotizacija za sudjelovanje na sajmovima </t>
  </si>
  <si>
    <t>7.</t>
  </si>
  <si>
    <t>Ostali nespomenuti prihodi (povrat sredstava za provedene aktivnosti )</t>
  </si>
  <si>
    <t xml:space="preserve">SVEUKUPNO PRIHODI </t>
  </si>
  <si>
    <t>RASHODI PO VRSTAMA</t>
  </si>
  <si>
    <t>I.</t>
  </si>
  <si>
    <t>ADMINISTRATIVNI RASHODI</t>
  </si>
  <si>
    <t>Rashodi za radnike</t>
  </si>
  <si>
    <t>Rashodi ureda</t>
  </si>
  <si>
    <t>Rashodi za rad tijela Turističke zajednice</t>
  </si>
  <si>
    <t>II.</t>
  </si>
  <si>
    <t>DIZAJN VRIJEDNOSTI</t>
  </si>
  <si>
    <t>Poticanje i sudjelovanje u uređenju grada/općine/mjesta/ (osim izgradnje komunalne infrastrukture)</t>
  </si>
  <si>
    <t>1.1.</t>
  </si>
  <si>
    <t>Projekt Volim Hrvatsku</t>
  </si>
  <si>
    <t>1.2.</t>
  </si>
  <si>
    <t>Izbor najljepše okućnice (izloga)</t>
  </si>
  <si>
    <t>Manifestacije</t>
  </si>
  <si>
    <t>2.1.</t>
  </si>
  <si>
    <t>Kulturno-zabavne</t>
  </si>
  <si>
    <t>2.1.1.</t>
  </si>
  <si>
    <t>Vinkovo u Vukovaru</t>
  </si>
  <si>
    <t>2.1.2.</t>
  </si>
  <si>
    <t>Prvosvibanjski izlet u Adici</t>
  </si>
  <si>
    <t>2.1.3.</t>
  </si>
  <si>
    <t>Živjeti s Dunavom</t>
  </si>
  <si>
    <t>2.1.4.</t>
  </si>
  <si>
    <t>Međunarodni dan Dunava</t>
  </si>
  <si>
    <t>2.1.5.</t>
  </si>
  <si>
    <t>Etno sajam</t>
  </si>
  <si>
    <t>2.2.</t>
  </si>
  <si>
    <t>2.3.</t>
  </si>
  <si>
    <t>Ostale manifestacije</t>
  </si>
  <si>
    <t>TID regata</t>
  </si>
  <si>
    <t>2.4.</t>
  </si>
  <si>
    <t>Potpore manifestacijama (suorganizacija s drugim subjektima te donacije drugima za manifestacije)</t>
  </si>
  <si>
    <t>Organizacija i upravljanje destinacijom i potpora razvoju DMO i DMK</t>
  </si>
  <si>
    <t>Projekti iz programa za nerazvijene</t>
  </si>
  <si>
    <t>Projekti financirani iz fonodova EU</t>
  </si>
  <si>
    <t>III.</t>
  </si>
  <si>
    <t xml:space="preserve">KOMUNIKACIJA VRIJEDNOSTI </t>
  </si>
  <si>
    <t>Online komunikacije</t>
  </si>
  <si>
    <t>Internet oglašavanje</t>
  </si>
  <si>
    <t>Internet stranice i upravljanje Internet stranicama</t>
  </si>
  <si>
    <t>Offline komunikacije</t>
  </si>
  <si>
    <t>Oglašavaje u promotivnim kampanjama javnog i privatnog sektora</t>
  </si>
  <si>
    <t xml:space="preserve">Brošure i ostali tiskani materijali </t>
  </si>
  <si>
    <t>Suveniri i promo materijali</t>
  </si>
  <si>
    <t>2.5.</t>
  </si>
  <si>
    <t>Info table</t>
  </si>
  <si>
    <t>Smeđa signalizacija</t>
  </si>
  <si>
    <t>IV.</t>
  </si>
  <si>
    <t>DISTRIBUCIJA I PRODAJA VRIJEDNOSTI</t>
  </si>
  <si>
    <t>Sajmovi (u skladu sa zakonskim propisima i propisanim pravilima za sustav TZ)</t>
  </si>
  <si>
    <t>Posebne prezentacije</t>
  </si>
  <si>
    <t>Ostale prezentacije</t>
  </si>
  <si>
    <t>Studijska putovanja novinara</t>
  </si>
  <si>
    <t>V.</t>
  </si>
  <si>
    <t>INTERNI MARKETING</t>
  </si>
  <si>
    <t>Edukacija (zaposleni, subjekti javnog i privatnog sektora)</t>
  </si>
  <si>
    <t xml:space="preserve">Koordinacija subjekata koji su neposredno ili posredno uključeni u turistički promet </t>
  </si>
  <si>
    <t xml:space="preserve">3. </t>
  </si>
  <si>
    <t>Nagrade i priznaja (Projekt. Volim Hrvatsku i ostalo)</t>
  </si>
  <si>
    <t>VI.</t>
  </si>
  <si>
    <t>MARKETINŠKA INFRASTRUKTURA</t>
  </si>
  <si>
    <t>Proizvodnja multimedijalnih materijala</t>
  </si>
  <si>
    <t>Istraživanje tržišta</t>
  </si>
  <si>
    <t xml:space="preserve">Formiranje baze podataka </t>
  </si>
  <si>
    <t>Suradnja s međunarodnim institucijama</t>
  </si>
  <si>
    <t>Banka fotografija i priprema u izdavaštvu</t>
  </si>
  <si>
    <t>Jedinstveni turistički informacijski sustav (prijava i odjava gostiju, statistika i dr.)</t>
  </si>
  <si>
    <t xml:space="preserve">VII. </t>
  </si>
  <si>
    <t>POSEBNI PROGRAMI</t>
  </si>
  <si>
    <t>Projekti poticanje i pomaganje razvoja turizma na područjima koja nisu turistički razvijena</t>
  </si>
  <si>
    <t>VIII.</t>
  </si>
  <si>
    <t>Ostalo (reprezentacija)</t>
  </si>
  <si>
    <t>IX.</t>
  </si>
  <si>
    <t>TRANSFER BORAVIŠNE PRISTOJBE OPĆINI/GRADU (30%)</t>
  </si>
  <si>
    <t>FUNKCIONALNI RASHODI</t>
  </si>
  <si>
    <t>SVEUKUPNO RASHODI</t>
  </si>
  <si>
    <t>PRIJENOS VIŠKA U IDUĆU GODINU - POKRIVANJE MANJKA U IDUĆOJ GODINI (SVEUKUPNI PRIHODI UMANJENI ZA SVEUKUPNE RASHODE)</t>
  </si>
  <si>
    <t>Opće oglašavanje (Oglašavanje u tisku, TV oglašav., radio)</t>
  </si>
  <si>
    <r>
      <t xml:space="preserve">OSTALO </t>
    </r>
    <r>
      <rPr>
        <sz val="10"/>
        <rFont val="Cambria"/>
        <family val="1"/>
        <charset val="238"/>
        <scheme val="major"/>
      </rPr>
      <t>(planovi razvoja turiz.,strateški marketing plan. i dr.)</t>
    </r>
  </si>
  <si>
    <t>PLAN 2017.g.</t>
  </si>
  <si>
    <t>NOVI PLAN 2017.g.</t>
  </si>
  <si>
    <t>Ostvarenje do 20.12.2017.g.</t>
  </si>
  <si>
    <t>2.2.1.</t>
  </si>
  <si>
    <t>2.2.2.</t>
  </si>
  <si>
    <t>Festival cvijeća</t>
  </si>
  <si>
    <t>2.2.3.</t>
  </si>
  <si>
    <t>2.2.4.</t>
  </si>
  <si>
    <t>0.00</t>
  </si>
  <si>
    <t>Advent u Vukovaru - Božićni sajam</t>
  </si>
  <si>
    <t>Ostalo (Alka, EDEN)</t>
  </si>
  <si>
    <t>0,000,00</t>
  </si>
  <si>
    <t xml:space="preserve">2.4. </t>
  </si>
  <si>
    <t>Advent u Vukovaru (rn. za 2016.g.)</t>
  </si>
  <si>
    <t>REBALANS FINANCIJSKOG PLANA ZA 2017. GODINU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</si>
</sst>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i/>
      <sz val="10"/>
      <color indexed="8"/>
      <name val="Cambria"/>
      <family val="1"/>
      <charset val="238"/>
      <scheme val="maj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0" xfId="1" applyFont="1"/>
    <xf numFmtId="0" fontId="3" fillId="5" borderId="1" xfId="1" applyFont="1" applyFill="1" applyBorder="1" applyAlignment="1">
      <alignment vertical="top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center"/>
    </xf>
    <xf numFmtId="0" fontId="3" fillId="5" borderId="1" xfId="1" applyFont="1" applyFill="1" applyBorder="1" applyAlignment="1">
      <alignment wrapText="1"/>
    </xf>
    <xf numFmtId="4" fontId="3" fillId="5" borderId="1" xfId="1" applyNumberFormat="1" applyFont="1" applyFill="1" applyBorder="1" applyAlignment="1">
      <alignment horizontal="right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 wrapText="1" indent="2"/>
    </xf>
    <xf numFmtId="4" fontId="4" fillId="0" borderId="1" xfId="1" applyNumberFormat="1" applyFont="1" applyBorder="1" applyAlignment="1">
      <alignment horizontal="right"/>
    </xf>
    <xf numFmtId="2" fontId="4" fillId="0" borderId="1" xfId="1" applyNumberFormat="1" applyFont="1" applyBorder="1" applyAlignment="1">
      <alignment horizontal="right"/>
    </xf>
    <xf numFmtId="0" fontId="4" fillId="0" borderId="1" xfId="1" applyFont="1" applyBorder="1" applyAlignment="1">
      <alignment wrapText="1"/>
    </xf>
    <xf numFmtId="0" fontId="3" fillId="5" borderId="1" xfId="1" applyFont="1" applyFill="1" applyBorder="1" applyAlignment="1">
      <alignment horizontal="center" vertical="top"/>
    </xf>
    <xf numFmtId="0" fontId="5" fillId="5" borderId="1" xfId="1" applyFont="1" applyFill="1" applyBorder="1" applyAlignment="1">
      <alignment vertical="top" wrapText="1"/>
    </xf>
    <xf numFmtId="2" fontId="3" fillId="5" borderId="1" xfId="1" applyNumberFormat="1" applyFont="1" applyFill="1" applyBorder="1" applyAlignment="1">
      <alignment horizontal="right" vertical="center"/>
    </xf>
    <xf numFmtId="4" fontId="3" fillId="5" borderId="1" xfId="1" applyNumberFormat="1" applyFont="1" applyFill="1" applyBorder="1" applyAlignment="1">
      <alignment horizontal="right" vertical="top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wrapText="1"/>
    </xf>
    <xf numFmtId="4" fontId="3" fillId="3" borderId="1" xfId="1" applyNumberFormat="1" applyFont="1" applyFill="1" applyBorder="1" applyAlignment="1">
      <alignment horizontal="right"/>
    </xf>
    <xf numFmtId="0" fontId="5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wrapText="1"/>
    </xf>
    <xf numFmtId="2" fontId="5" fillId="2" borderId="1" xfId="1" applyNumberFormat="1" applyFont="1" applyFill="1" applyBorder="1" applyAlignment="1">
      <alignment horizontal="right"/>
    </xf>
    <xf numFmtId="0" fontId="3" fillId="4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wrapText="1"/>
    </xf>
    <xf numFmtId="4" fontId="3" fillId="4" borderId="1" xfId="1" applyNumberFormat="1" applyFont="1" applyFill="1" applyBorder="1" applyAlignment="1">
      <alignment horizontal="right"/>
    </xf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wrapText="1"/>
    </xf>
    <xf numFmtId="4" fontId="3" fillId="0" borderId="1" xfId="1" applyNumberFormat="1" applyFont="1" applyBorder="1" applyAlignment="1">
      <alignment horizontal="right"/>
    </xf>
    <xf numFmtId="4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Border="1" applyAlignment="1">
      <alignment horizontal="right" vertical="center"/>
    </xf>
    <xf numFmtId="0" fontId="5" fillId="4" borderId="1" xfId="1" applyFont="1" applyFill="1" applyBorder="1" applyAlignment="1">
      <alignment wrapText="1"/>
    </xf>
    <xf numFmtId="0" fontId="5" fillId="5" borderId="1" xfId="1" applyFont="1" applyFill="1" applyBorder="1" applyAlignment="1">
      <alignment horizontal="left" wrapText="1"/>
    </xf>
    <xf numFmtId="4" fontId="3" fillId="5" borderId="1" xfId="1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wrapText="1"/>
    </xf>
    <xf numFmtId="4" fontId="4" fillId="0" borderId="1" xfId="1" applyNumberFormat="1" applyFont="1" applyFill="1" applyBorder="1" applyAlignment="1">
      <alignment horizontal="right"/>
    </xf>
    <xf numFmtId="0" fontId="5" fillId="5" borderId="1" xfId="1" applyFont="1" applyFill="1" applyBorder="1" applyAlignment="1">
      <alignment wrapText="1"/>
    </xf>
    <xf numFmtId="0" fontId="6" fillId="0" borderId="1" xfId="1" applyFont="1" applyFill="1" applyBorder="1" applyAlignment="1">
      <alignment horizontal="left" wrapText="1" indent="1"/>
    </xf>
    <xf numFmtId="4" fontId="5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right" vertical="top"/>
    </xf>
    <xf numFmtId="0" fontId="6" fillId="0" borderId="1" xfId="1" applyFont="1" applyBorder="1" applyAlignment="1">
      <alignment wrapText="1"/>
    </xf>
    <xf numFmtId="4" fontId="4" fillId="0" borderId="1" xfId="1" applyNumberFormat="1" applyFont="1" applyFill="1" applyBorder="1" applyAlignment="1">
      <alignment horizontal="right" vertical="top"/>
    </xf>
    <xf numFmtId="0" fontId="4" fillId="0" borderId="1" xfId="1" applyFont="1" applyBorder="1" applyAlignment="1">
      <alignment horizontal="center" vertical="top"/>
    </xf>
    <xf numFmtId="2" fontId="4" fillId="0" borderId="1" xfId="1" applyNumberFormat="1" applyFont="1" applyBorder="1" applyAlignment="1">
      <alignment horizontal="right" vertical="center"/>
    </xf>
    <xf numFmtId="4" fontId="4" fillId="0" borderId="1" xfId="1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top"/>
    </xf>
    <xf numFmtId="4" fontId="3" fillId="0" borderId="1" xfId="1" applyNumberFormat="1" applyFont="1" applyFill="1" applyBorder="1" applyAlignment="1">
      <alignment horizontal="right" vertical="center"/>
    </xf>
    <xf numFmtId="4" fontId="3" fillId="4" borderId="1" xfId="1" applyNumberFormat="1" applyFont="1" applyFill="1" applyBorder="1" applyAlignment="1">
      <alignment horizontal="right" vertical="center"/>
    </xf>
    <xf numFmtId="2" fontId="3" fillId="0" borderId="1" xfId="1" applyNumberFormat="1" applyFont="1" applyBorder="1" applyAlignment="1">
      <alignment horizontal="right" vertical="center"/>
    </xf>
    <xf numFmtId="0" fontId="3" fillId="4" borderId="1" xfId="1" applyFont="1" applyFill="1" applyBorder="1" applyAlignment="1">
      <alignment horizontal="center" vertical="top"/>
    </xf>
    <xf numFmtId="0" fontId="5" fillId="4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/>
    </xf>
    <xf numFmtId="4" fontId="3" fillId="4" borderId="1" xfId="1" applyNumberFormat="1" applyFont="1" applyFill="1" applyBorder="1" applyAlignment="1">
      <alignment horizontal="right" vertical="top"/>
    </xf>
    <xf numFmtId="0" fontId="3" fillId="4" borderId="1" xfId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vertical="center" wrapText="1"/>
    </xf>
    <xf numFmtId="2" fontId="3" fillId="2" borderId="1" xfId="1" applyNumberFormat="1" applyFont="1" applyFill="1" applyBorder="1" applyAlignment="1">
      <alignment horizontal="right" vertical="center"/>
    </xf>
    <xf numFmtId="0" fontId="3" fillId="5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4" fontId="3" fillId="5" borderId="1" xfId="1" applyNumberFormat="1" applyFont="1" applyFill="1" applyBorder="1" applyAlignment="1">
      <alignment horizontal="center"/>
    </xf>
    <xf numFmtId="4" fontId="4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3" fillId="5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top"/>
    </xf>
    <xf numFmtId="4" fontId="3" fillId="3" borderId="1" xfId="1" applyNumberFormat="1" applyFont="1" applyFill="1" applyBorder="1" applyAlignment="1">
      <alignment horizontal="center"/>
    </xf>
    <xf numFmtId="2" fontId="5" fillId="2" borderId="1" xfId="1" applyNumberFormat="1" applyFont="1" applyFill="1" applyBorder="1" applyAlignment="1">
      <alignment horizontal="center"/>
    </xf>
    <xf numFmtId="4" fontId="3" fillId="4" borderId="1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4" fontId="3" fillId="0" borderId="1" xfId="1" applyNumberFormat="1" applyFont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top"/>
    </xf>
    <xf numFmtId="4" fontId="4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top"/>
    </xf>
    <xf numFmtId="4" fontId="3" fillId="0" borderId="1" xfId="1" applyNumberFormat="1" applyFont="1" applyBorder="1" applyAlignment="1">
      <alignment horizontal="center"/>
    </xf>
    <xf numFmtId="4" fontId="3" fillId="4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4" fontId="3" fillId="4" borderId="1" xfId="1" applyNumberFormat="1" applyFont="1" applyFill="1" applyBorder="1" applyAlignment="1">
      <alignment horizontal="center" vertical="top"/>
    </xf>
    <xf numFmtId="0" fontId="3" fillId="4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3" fillId="5" borderId="1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/>
    </xf>
    <xf numFmtId="16" fontId="4" fillId="0" borderId="1" xfId="1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top"/>
    </xf>
    <xf numFmtId="4" fontId="4" fillId="0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4" fontId="3" fillId="4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top"/>
    </xf>
    <xf numFmtId="2" fontId="3" fillId="2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/>
    </xf>
    <xf numFmtId="4" fontId="8" fillId="0" borderId="0" xfId="0" applyNumberFormat="1" applyFont="1"/>
    <xf numFmtId="4" fontId="7" fillId="0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9"/>
  <sheetViews>
    <sheetView tabSelected="1" workbookViewId="0">
      <pane ySplit="7215" topLeftCell="A117"/>
      <selection activeCell="H2" sqref="H2"/>
      <selection pane="bottomLeft" activeCell="A118" sqref="A118:O124"/>
    </sheetView>
  </sheetViews>
  <sheetFormatPr defaultRowHeight="15"/>
  <cols>
    <col min="2" max="2" width="50.28515625" customWidth="1"/>
    <col min="3" max="3" width="14" customWidth="1"/>
    <col min="4" max="4" width="16.85546875" customWidth="1"/>
    <col min="5" max="5" width="13.42578125" customWidth="1"/>
    <col min="6" max="6" width="13.5703125" customWidth="1"/>
    <col min="7" max="7" width="14.42578125" customWidth="1"/>
  </cols>
  <sheetData>
    <row r="1" spans="1:7">
      <c r="A1" s="109" t="s">
        <v>119</v>
      </c>
      <c r="B1" s="109"/>
      <c r="C1" s="109"/>
      <c r="D1" s="109"/>
      <c r="E1" s="109"/>
      <c r="F1" s="109"/>
      <c r="G1" s="109"/>
    </row>
    <row r="2" spans="1:7" ht="39.75" customHeight="1">
      <c r="A2" s="3" t="s">
        <v>0</v>
      </c>
      <c r="B2" s="4" t="s">
        <v>1</v>
      </c>
      <c r="C2" s="5" t="s">
        <v>105</v>
      </c>
      <c r="D2" s="3" t="s">
        <v>107</v>
      </c>
      <c r="E2" s="3" t="s">
        <v>2</v>
      </c>
      <c r="F2" s="3" t="s">
        <v>106</v>
      </c>
      <c r="G2" s="3"/>
    </row>
    <row r="3" spans="1:7" ht="14.25" customHeight="1">
      <c r="A3" s="6" t="s">
        <v>3</v>
      </c>
      <c r="B3" s="7" t="s">
        <v>4</v>
      </c>
      <c r="C3" s="84">
        <v>75000</v>
      </c>
      <c r="D3" s="8">
        <v>44935.03</v>
      </c>
      <c r="E3" s="60">
        <v>-40.1</v>
      </c>
      <c r="F3" s="8">
        <v>46000</v>
      </c>
      <c r="G3" s="8"/>
    </row>
    <row r="4" spans="1:7" ht="15.75" customHeight="1">
      <c r="A4" s="6" t="s">
        <v>5</v>
      </c>
      <c r="B4" s="7" t="s">
        <v>6</v>
      </c>
      <c r="C4" s="84">
        <v>320000</v>
      </c>
      <c r="D4" s="8">
        <v>256179.78</v>
      </c>
      <c r="E4" s="60">
        <v>-19.899999999999999</v>
      </c>
      <c r="F4" s="8">
        <v>270000</v>
      </c>
      <c r="G4" s="8"/>
    </row>
    <row r="5" spans="1:7" ht="14.25" customHeight="1">
      <c r="A5" s="6" t="s">
        <v>7</v>
      </c>
      <c r="B5" s="7" t="s">
        <v>8</v>
      </c>
      <c r="C5" s="84">
        <v>400000</v>
      </c>
      <c r="D5" s="8">
        <v>465374.91</v>
      </c>
      <c r="E5" s="60">
        <v>16.3</v>
      </c>
      <c r="F5" s="8">
        <v>558474.91</v>
      </c>
      <c r="G5" s="8"/>
    </row>
    <row r="6" spans="1:7" ht="13.5" customHeight="1">
      <c r="A6" s="9" t="s">
        <v>9</v>
      </c>
      <c r="B6" s="10" t="s">
        <v>10</v>
      </c>
      <c r="C6" s="85">
        <v>400000</v>
      </c>
      <c r="D6" s="11">
        <v>465374.91</v>
      </c>
      <c r="E6" s="61">
        <v>16.3</v>
      </c>
      <c r="F6" s="11">
        <v>558474.91</v>
      </c>
      <c r="G6" s="11"/>
    </row>
    <row r="7" spans="1:7" ht="12" customHeight="1">
      <c r="A7" s="9" t="s">
        <v>11</v>
      </c>
      <c r="B7" s="10" t="s">
        <v>12</v>
      </c>
      <c r="C7" s="86">
        <v>0</v>
      </c>
      <c r="D7" s="12">
        <v>0</v>
      </c>
      <c r="E7" s="62">
        <v>0</v>
      </c>
      <c r="F7" s="12">
        <v>0</v>
      </c>
      <c r="G7" s="12"/>
    </row>
    <row r="8" spans="1:7" ht="15.75" customHeight="1">
      <c r="A8" s="6" t="s">
        <v>13</v>
      </c>
      <c r="B8" s="7" t="s">
        <v>14</v>
      </c>
      <c r="C8" s="84">
        <f>SUM(C9:C12)</f>
        <v>75000</v>
      </c>
      <c r="D8" s="8">
        <f>SUM(D9:D12)</f>
        <v>4330</v>
      </c>
      <c r="E8" s="60">
        <v>-5.77</v>
      </c>
      <c r="F8" s="8">
        <f>SUM(F9:F12)</f>
        <v>14330</v>
      </c>
      <c r="G8" s="8"/>
    </row>
    <row r="9" spans="1:7" ht="15" customHeight="1">
      <c r="A9" s="9"/>
      <c r="B9" s="13" t="s">
        <v>15</v>
      </c>
      <c r="C9" s="85">
        <v>2000</v>
      </c>
      <c r="D9" s="11">
        <v>0</v>
      </c>
      <c r="E9" s="61">
        <v>0</v>
      </c>
      <c r="F9" s="11">
        <v>0</v>
      </c>
      <c r="G9" s="11"/>
    </row>
    <row r="10" spans="1:7" ht="14.25" customHeight="1">
      <c r="A10" s="9"/>
      <c r="B10" s="13" t="s">
        <v>16</v>
      </c>
      <c r="C10" s="85">
        <v>59800</v>
      </c>
      <c r="D10" s="11">
        <v>4000</v>
      </c>
      <c r="E10" s="61">
        <v>-76.599999999999994</v>
      </c>
      <c r="F10" s="11">
        <v>14000</v>
      </c>
      <c r="G10" s="11"/>
    </row>
    <row r="11" spans="1:7" ht="14.25" customHeight="1">
      <c r="A11" s="9"/>
      <c r="B11" s="13" t="s">
        <v>17</v>
      </c>
      <c r="C11" s="85">
        <v>200</v>
      </c>
      <c r="D11" s="11">
        <v>330</v>
      </c>
      <c r="E11" s="61">
        <v>65</v>
      </c>
      <c r="F11" s="11">
        <v>330</v>
      </c>
      <c r="G11" s="11"/>
    </row>
    <row r="12" spans="1:7" ht="15.75" customHeight="1">
      <c r="A12" s="9"/>
      <c r="B12" s="13" t="s">
        <v>18</v>
      </c>
      <c r="C12" s="85">
        <v>13000</v>
      </c>
      <c r="D12" s="11">
        <v>0</v>
      </c>
      <c r="E12" s="61">
        <v>0</v>
      </c>
      <c r="F12" s="11">
        <v>0</v>
      </c>
      <c r="G12" s="11"/>
    </row>
    <row r="13" spans="1:7" ht="24.75" customHeight="1">
      <c r="A13" s="14" t="s">
        <v>19</v>
      </c>
      <c r="B13" s="15" t="s">
        <v>20</v>
      </c>
      <c r="C13" s="85">
        <v>0</v>
      </c>
      <c r="D13" s="16">
        <v>0</v>
      </c>
      <c r="E13" s="63">
        <v>0</v>
      </c>
      <c r="F13" s="16">
        <v>0</v>
      </c>
      <c r="G13" s="16"/>
    </row>
    <row r="14" spans="1:7" ht="15.75" customHeight="1">
      <c r="A14" s="14" t="s">
        <v>21</v>
      </c>
      <c r="B14" s="2" t="s">
        <v>22</v>
      </c>
      <c r="C14" s="87">
        <v>25000</v>
      </c>
      <c r="D14" s="17">
        <v>10310</v>
      </c>
      <c r="E14" s="64">
        <v>-58.8</v>
      </c>
      <c r="F14" s="17">
        <v>10310</v>
      </c>
      <c r="G14" s="17"/>
    </row>
    <row r="15" spans="1:7" ht="27" customHeight="1">
      <c r="A15" s="14" t="s">
        <v>23</v>
      </c>
      <c r="B15" s="58" t="s">
        <v>24</v>
      </c>
      <c r="C15" s="88">
        <v>0</v>
      </c>
      <c r="D15" s="17">
        <v>9845.9500000000007</v>
      </c>
      <c r="E15" s="64"/>
      <c r="F15" s="1">
        <v>9845.9500000000007</v>
      </c>
      <c r="G15" s="17"/>
    </row>
    <row r="16" spans="1:7" ht="17.25" customHeight="1">
      <c r="A16" s="18"/>
      <c r="B16" s="19" t="s">
        <v>25</v>
      </c>
      <c r="C16" s="89">
        <f>C3+C4+C5+C8+C13+C14</f>
        <v>895000</v>
      </c>
      <c r="D16" s="20">
        <f>D3+D4+D5+D8+D13+D14+D15</f>
        <v>790975.66999999993</v>
      </c>
      <c r="E16" s="65">
        <v>-10.5</v>
      </c>
      <c r="F16" s="17">
        <f>F3+F4+F5+F8+F13+F14+F15</f>
        <v>908960.86</v>
      </c>
      <c r="G16" s="20"/>
    </row>
    <row r="17" spans="1:7">
      <c r="A17" s="21"/>
      <c r="B17" s="22"/>
      <c r="C17" s="90"/>
      <c r="D17" s="23"/>
      <c r="E17" s="66"/>
      <c r="F17" s="23"/>
      <c r="G17" s="23"/>
    </row>
    <row r="18" spans="1:7" ht="15.75" customHeight="1">
      <c r="A18" s="3" t="s">
        <v>0</v>
      </c>
      <c r="B18" s="4" t="s">
        <v>26</v>
      </c>
      <c r="C18" s="3"/>
      <c r="D18" s="3"/>
      <c r="E18" s="3"/>
      <c r="F18" s="3"/>
      <c r="G18" s="3"/>
    </row>
    <row r="19" spans="1:7" ht="16.5" customHeight="1">
      <c r="A19" s="24" t="s">
        <v>27</v>
      </c>
      <c r="B19" s="25" t="s">
        <v>28</v>
      </c>
      <c r="C19" s="91">
        <f>SUM(C20:C22)</f>
        <v>320000</v>
      </c>
      <c r="D19" s="26">
        <f>SUM(D20:D22)</f>
        <v>323762</v>
      </c>
      <c r="E19" s="67">
        <v>1.2</v>
      </c>
      <c r="F19" s="26">
        <f>SUM(F20:F22)</f>
        <v>323762</v>
      </c>
      <c r="G19" s="26"/>
    </row>
    <row r="20" spans="1:7" ht="14.25" customHeight="1">
      <c r="A20" s="27" t="s">
        <v>3</v>
      </c>
      <c r="B20" s="28" t="s">
        <v>29</v>
      </c>
      <c r="C20" s="90">
        <v>260000</v>
      </c>
      <c r="D20" s="30">
        <v>261000</v>
      </c>
      <c r="E20" s="68">
        <v>0.4</v>
      </c>
      <c r="F20" s="30">
        <v>261000</v>
      </c>
      <c r="G20" s="30"/>
    </row>
    <row r="21" spans="1:7" ht="12" customHeight="1">
      <c r="A21" s="27" t="s">
        <v>5</v>
      </c>
      <c r="B21" s="28" t="s">
        <v>30</v>
      </c>
      <c r="C21" s="90">
        <v>60000</v>
      </c>
      <c r="D21" s="30">
        <v>62762</v>
      </c>
      <c r="E21" s="68">
        <v>4.5999999999999996</v>
      </c>
      <c r="F21" s="30">
        <v>62762</v>
      </c>
      <c r="G21" s="30"/>
    </row>
    <row r="22" spans="1:7" ht="14.25" customHeight="1">
      <c r="A22" s="27" t="s">
        <v>7</v>
      </c>
      <c r="B22" s="28" t="s">
        <v>31</v>
      </c>
      <c r="C22" s="92">
        <v>0</v>
      </c>
      <c r="D22" s="31">
        <v>0</v>
      </c>
      <c r="E22" s="69">
        <v>0</v>
      </c>
      <c r="F22" s="31">
        <v>0</v>
      </c>
      <c r="G22" s="31"/>
    </row>
    <row r="23" spans="1:7" ht="17.25" customHeight="1">
      <c r="A23" s="24" t="s">
        <v>32</v>
      </c>
      <c r="B23" s="32" t="s">
        <v>33</v>
      </c>
      <c r="C23" s="91">
        <f>C24+C27+C41</f>
        <v>281300</v>
      </c>
      <c r="D23" s="26">
        <f>D24+D27+D41</f>
        <v>244656.83</v>
      </c>
      <c r="E23" s="67">
        <v>13.9</v>
      </c>
      <c r="F23" s="26">
        <f>F24+F27+F41</f>
        <v>343432.58</v>
      </c>
      <c r="G23" s="26"/>
    </row>
    <row r="24" spans="1:7" ht="26.25" customHeight="1">
      <c r="A24" s="14" t="s">
        <v>3</v>
      </c>
      <c r="B24" s="33" t="s">
        <v>34</v>
      </c>
      <c r="C24" s="93">
        <v>0</v>
      </c>
      <c r="D24" s="34">
        <v>0</v>
      </c>
      <c r="E24" s="70">
        <v>0</v>
      </c>
      <c r="F24" s="34">
        <v>0</v>
      </c>
      <c r="G24" s="34"/>
    </row>
    <row r="25" spans="1:7" ht="15" customHeight="1">
      <c r="A25" s="35" t="s">
        <v>35</v>
      </c>
      <c r="B25" s="36" t="s">
        <v>36</v>
      </c>
      <c r="C25" s="94">
        <v>0</v>
      </c>
      <c r="D25" s="37">
        <v>0</v>
      </c>
      <c r="E25" s="71">
        <v>0</v>
      </c>
      <c r="F25" s="37">
        <v>0</v>
      </c>
      <c r="G25" s="37"/>
    </row>
    <row r="26" spans="1:7" ht="14.25" customHeight="1">
      <c r="A26" s="35" t="s">
        <v>37</v>
      </c>
      <c r="B26" s="36" t="s">
        <v>38</v>
      </c>
      <c r="C26" s="94">
        <v>0</v>
      </c>
      <c r="D26" s="37">
        <v>0</v>
      </c>
      <c r="E26" s="71">
        <v>0</v>
      </c>
      <c r="F26" s="37">
        <v>0</v>
      </c>
      <c r="G26" s="37"/>
    </row>
    <row r="27" spans="1:7" ht="15.75" customHeight="1">
      <c r="A27" s="6" t="s">
        <v>5</v>
      </c>
      <c r="B27" s="38" t="s">
        <v>39</v>
      </c>
      <c r="C27" s="84">
        <f>C28+C34+C39</f>
        <v>241500</v>
      </c>
      <c r="D27" s="8">
        <f>D28+D34+D39+D40</f>
        <v>225397.02</v>
      </c>
      <c r="E27" s="60">
        <v>24.6</v>
      </c>
      <c r="F27" s="8">
        <f>F28+F34+F39+F40</f>
        <v>324172.77</v>
      </c>
      <c r="G27" s="8"/>
    </row>
    <row r="28" spans="1:7" ht="13.5" customHeight="1">
      <c r="A28" s="35" t="s">
        <v>40</v>
      </c>
      <c r="B28" s="36" t="s">
        <v>41</v>
      </c>
      <c r="C28" s="106">
        <f>SUM(C29:C33)</f>
        <v>147500</v>
      </c>
      <c r="D28" s="30">
        <f>SUM(D29:D33)</f>
        <v>94078.98</v>
      </c>
      <c r="E28" s="68">
        <v>-14.8</v>
      </c>
      <c r="F28" s="30">
        <f>SUM(F29:F33)</f>
        <v>131078.97999999998</v>
      </c>
      <c r="G28" s="30"/>
    </row>
    <row r="29" spans="1:7">
      <c r="A29" s="35" t="s">
        <v>42</v>
      </c>
      <c r="B29" s="39" t="s">
        <v>43</v>
      </c>
      <c r="C29" s="94">
        <v>2500</v>
      </c>
      <c r="D29" s="37">
        <v>1717.5</v>
      </c>
      <c r="E29" s="71">
        <v>-31.3</v>
      </c>
      <c r="F29" s="37">
        <v>1717.5</v>
      </c>
      <c r="G29" s="37"/>
    </row>
    <row r="30" spans="1:7" ht="14.25" customHeight="1">
      <c r="A30" s="35" t="s">
        <v>44</v>
      </c>
      <c r="B30" s="39" t="s">
        <v>45</v>
      </c>
      <c r="C30" s="94">
        <v>50000</v>
      </c>
      <c r="D30" s="37">
        <v>54302.74</v>
      </c>
      <c r="E30" s="71">
        <v>10.9</v>
      </c>
      <c r="F30" s="37">
        <v>54302.74</v>
      </c>
      <c r="G30" s="37"/>
    </row>
    <row r="31" spans="1:7" ht="15.75" customHeight="1">
      <c r="A31" s="35" t="s">
        <v>46</v>
      </c>
      <c r="B31" s="39" t="s">
        <v>47</v>
      </c>
      <c r="C31" s="94">
        <v>15000</v>
      </c>
      <c r="D31" s="37">
        <v>0</v>
      </c>
      <c r="E31" s="71">
        <v>0</v>
      </c>
      <c r="F31" s="37">
        <v>0</v>
      </c>
      <c r="G31" s="37"/>
    </row>
    <row r="32" spans="1:7" ht="15.75" customHeight="1">
      <c r="A32" s="35" t="s">
        <v>48</v>
      </c>
      <c r="B32" s="39" t="s">
        <v>49</v>
      </c>
      <c r="C32" s="94">
        <v>40000</v>
      </c>
      <c r="D32" s="37">
        <v>34058.74</v>
      </c>
      <c r="E32" s="71">
        <v>-14.6</v>
      </c>
      <c r="F32" s="37">
        <v>34058.74</v>
      </c>
      <c r="G32" s="37"/>
    </row>
    <row r="33" spans="1:7" ht="17.25" customHeight="1">
      <c r="A33" s="35" t="s">
        <v>50</v>
      </c>
      <c r="B33" s="39" t="s">
        <v>51</v>
      </c>
      <c r="C33" s="94">
        <v>40000</v>
      </c>
      <c r="D33" s="37">
        <v>4000</v>
      </c>
      <c r="E33" s="71">
        <v>-14.86</v>
      </c>
      <c r="F33" s="37">
        <v>41000</v>
      </c>
      <c r="G33" s="37"/>
    </row>
    <row r="34" spans="1:7" ht="16.5" customHeight="1">
      <c r="A34" s="35" t="s">
        <v>52</v>
      </c>
      <c r="B34" s="36" t="s">
        <v>54</v>
      </c>
      <c r="C34" s="107">
        <f>SUM(C35:C38)</f>
        <v>87000</v>
      </c>
      <c r="D34" s="40">
        <f>SUM(D35:D39)</f>
        <v>102849.95</v>
      </c>
      <c r="E34" s="72">
        <v>91.7</v>
      </c>
      <c r="F34" s="40">
        <f>SUM(F35:F38)</f>
        <v>164625.70000000001</v>
      </c>
      <c r="G34" s="40"/>
    </row>
    <row r="35" spans="1:7" ht="14.25" customHeight="1">
      <c r="A35" s="35" t="s">
        <v>108</v>
      </c>
      <c r="B35" s="36" t="s">
        <v>110</v>
      </c>
      <c r="C35" s="94">
        <v>40000</v>
      </c>
      <c r="D35" s="37">
        <v>30330.86</v>
      </c>
      <c r="E35" s="68">
        <v>-24.2</v>
      </c>
      <c r="F35" s="37">
        <v>30330.86</v>
      </c>
      <c r="G35" s="30"/>
    </row>
    <row r="36" spans="1:7" ht="12.75" customHeight="1">
      <c r="A36" s="35" t="s">
        <v>109</v>
      </c>
      <c r="B36" s="39" t="s">
        <v>55</v>
      </c>
      <c r="C36" s="94">
        <v>2000</v>
      </c>
      <c r="D36" s="37">
        <v>0</v>
      </c>
      <c r="E36" s="71">
        <v>0</v>
      </c>
      <c r="F36" s="37">
        <v>0</v>
      </c>
      <c r="G36" s="37"/>
    </row>
    <row r="37" spans="1:7" ht="12" customHeight="1">
      <c r="A37" s="35" t="s">
        <v>111</v>
      </c>
      <c r="B37" s="39" t="s">
        <v>114</v>
      </c>
      <c r="C37" s="94">
        <v>45000</v>
      </c>
      <c r="D37" s="37">
        <v>59000</v>
      </c>
      <c r="E37" s="71">
        <v>177.8</v>
      </c>
      <c r="F37" s="37">
        <v>122816.8</v>
      </c>
      <c r="G37" s="37"/>
    </row>
    <row r="38" spans="1:7" ht="14.25" customHeight="1">
      <c r="A38" s="35" t="s">
        <v>112</v>
      </c>
      <c r="B38" s="39" t="s">
        <v>115</v>
      </c>
      <c r="C38" s="94">
        <v>0</v>
      </c>
      <c r="D38" s="37">
        <v>5000</v>
      </c>
      <c r="E38" s="71">
        <v>100</v>
      </c>
      <c r="F38" s="37">
        <v>11478.04</v>
      </c>
      <c r="G38" s="37"/>
    </row>
    <row r="39" spans="1:7" ht="27" customHeight="1">
      <c r="A39" s="95" t="s">
        <v>53</v>
      </c>
      <c r="B39" s="39" t="s">
        <v>57</v>
      </c>
      <c r="C39" s="108">
        <v>7000</v>
      </c>
      <c r="D39" s="37">
        <v>8519.09</v>
      </c>
      <c r="E39" s="71">
        <v>21.7</v>
      </c>
      <c r="F39" s="30">
        <v>8519.09</v>
      </c>
      <c r="G39" s="37"/>
    </row>
    <row r="40" spans="1:7" ht="18.75" customHeight="1">
      <c r="A40" s="95" t="s">
        <v>117</v>
      </c>
      <c r="B40" s="39" t="s">
        <v>118</v>
      </c>
      <c r="C40" s="108"/>
      <c r="D40" s="37">
        <v>19949</v>
      </c>
      <c r="E40" s="71"/>
      <c r="F40" s="37">
        <v>19949</v>
      </c>
      <c r="G40" s="37"/>
    </row>
    <row r="41" spans="1:7" ht="28.5" customHeight="1">
      <c r="A41" s="14" t="s">
        <v>7</v>
      </c>
      <c r="B41" s="15" t="s">
        <v>58</v>
      </c>
      <c r="C41" s="88">
        <v>39800</v>
      </c>
      <c r="D41" s="17">
        <v>19259.810000000001</v>
      </c>
      <c r="E41" s="64">
        <v>-51.6</v>
      </c>
      <c r="F41" s="17">
        <v>19259.810000000001</v>
      </c>
      <c r="G41" s="17"/>
    </row>
    <row r="42" spans="1:7" ht="17.25" customHeight="1">
      <c r="A42" s="35" t="s">
        <v>9</v>
      </c>
      <c r="B42" s="42" t="s">
        <v>59</v>
      </c>
      <c r="C42" s="94">
        <v>39800</v>
      </c>
      <c r="D42" s="37">
        <v>19259.810000000001</v>
      </c>
      <c r="E42" s="71">
        <v>-51.6</v>
      </c>
      <c r="F42" s="37">
        <v>19259.810000000001</v>
      </c>
      <c r="G42" s="37"/>
    </row>
    <row r="43" spans="1:7" ht="17.25" customHeight="1">
      <c r="A43" s="35" t="s">
        <v>11</v>
      </c>
      <c r="B43" s="42" t="s">
        <v>60</v>
      </c>
      <c r="C43" s="94">
        <v>0</v>
      </c>
      <c r="D43" s="37">
        <v>0</v>
      </c>
      <c r="E43" s="71">
        <v>0</v>
      </c>
      <c r="F43" s="37">
        <v>0</v>
      </c>
      <c r="G43" s="37"/>
    </row>
    <row r="44" spans="1:7" ht="19.5" customHeight="1">
      <c r="A44" s="24" t="s">
        <v>61</v>
      </c>
      <c r="B44" s="32" t="s">
        <v>62</v>
      </c>
      <c r="C44" s="91">
        <f>C45+C48+C54</f>
        <v>155000</v>
      </c>
      <c r="D44" s="26">
        <f>D45+D48+D54</f>
        <v>143975.83000000002</v>
      </c>
      <c r="E44" s="67">
        <v>-2.4</v>
      </c>
      <c r="F44" s="26">
        <f>F45+F48+F54</f>
        <v>145475.83000000002</v>
      </c>
      <c r="G44" s="26"/>
    </row>
    <row r="45" spans="1:7" ht="18" customHeight="1">
      <c r="A45" s="6" t="s">
        <v>3</v>
      </c>
      <c r="B45" s="38" t="s">
        <v>63</v>
      </c>
      <c r="C45" s="88">
        <f>C46+C47</f>
        <v>17000</v>
      </c>
      <c r="D45" s="17">
        <f>D46+D47</f>
        <v>13095</v>
      </c>
      <c r="E45" s="64">
        <v>-22.8</v>
      </c>
      <c r="F45" s="17">
        <f>F46+F47</f>
        <v>13095</v>
      </c>
      <c r="G45" s="17"/>
    </row>
    <row r="46" spans="1:7" ht="16.5" customHeight="1">
      <c r="A46" s="9" t="s">
        <v>35</v>
      </c>
      <c r="B46" s="42" t="s">
        <v>64</v>
      </c>
      <c r="C46" s="97">
        <v>5000</v>
      </c>
      <c r="D46" s="43">
        <v>6825</v>
      </c>
      <c r="E46" s="74">
        <v>71.099999999999994</v>
      </c>
      <c r="F46" s="43">
        <v>6825</v>
      </c>
      <c r="G46" s="43"/>
    </row>
    <row r="47" spans="1:7" ht="17.25" customHeight="1">
      <c r="A47" s="9" t="s">
        <v>37</v>
      </c>
      <c r="B47" s="42" t="s">
        <v>65</v>
      </c>
      <c r="C47" s="97">
        <v>12000</v>
      </c>
      <c r="D47" s="43">
        <v>6270</v>
      </c>
      <c r="E47" s="74">
        <v>-47.8</v>
      </c>
      <c r="F47" s="43">
        <v>6270</v>
      </c>
      <c r="G47" s="43"/>
    </row>
    <row r="48" spans="1:7" ht="15" customHeight="1">
      <c r="A48" s="6" t="s">
        <v>5</v>
      </c>
      <c r="B48" s="38" t="s">
        <v>66</v>
      </c>
      <c r="C48" s="88">
        <f>SUM(C49:C53)</f>
        <v>118000</v>
      </c>
      <c r="D48" s="17">
        <f>SUM(D49:D53)</f>
        <v>66968.33</v>
      </c>
      <c r="E48" s="64">
        <v>-38.6</v>
      </c>
      <c r="F48" s="17">
        <f>SUM(F49:F53)</f>
        <v>68468.33</v>
      </c>
      <c r="G48" s="17"/>
    </row>
    <row r="49" spans="1:7" ht="25.5" customHeight="1">
      <c r="A49" s="44" t="s">
        <v>40</v>
      </c>
      <c r="B49" s="59" t="s">
        <v>67</v>
      </c>
      <c r="C49" s="98">
        <v>0</v>
      </c>
      <c r="D49" s="46">
        <v>0</v>
      </c>
      <c r="E49" s="75">
        <v>0</v>
      </c>
      <c r="F49" s="46">
        <v>0</v>
      </c>
      <c r="G49" s="46"/>
    </row>
    <row r="50" spans="1:7" ht="15" customHeight="1">
      <c r="A50" s="9" t="s">
        <v>52</v>
      </c>
      <c r="B50" s="42" t="s">
        <v>103</v>
      </c>
      <c r="C50" s="97">
        <v>23000</v>
      </c>
      <c r="D50" s="43">
        <v>15120.5</v>
      </c>
      <c r="E50" s="74">
        <v>-34.299999999999997</v>
      </c>
      <c r="F50" s="43">
        <v>15120.5</v>
      </c>
      <c r="G50" s="43"/>
    </row>
    <row r="51" spans="1:7" ht="15" customHeight="1">
      <c r="A51" s="9" t="s">
        <v>53</v>
      </c>
      <c r="B51" s="42" t="s">
        <v>68</v>
      </c>
      <c r="C51" s="97">
        <v>75000</v>
      </c>
      <c r="D51" s="43">
        <v>33897.83</v>
      </c>
      <c r="E51" s="74">
        <v>-54.8</v>
      </c>
      <c r="F51" s="43">
        <v>33897.83</v>
      </c>
      <c r="G51" s="43"/>
    </row>
    <row r="52" spans="1:7" ht="12.75" customHeight="1">
      <c r="A52" s="9" t="s">
        <v>56</v>
      </c>
      <c r="B52" s="42" t="s">
        <v>69</v>
      </c>
      <c r="C52" s="97">
        <v>20000</v>
      </c>
      <c r="D52" s="43">
        <v>15500</v>
      </c>
      <c r="E52" s="74">
        <v>-22.5</v>
      </c>
      <c r="F52" s="43">
        <v>17000</v>
      </c>
      <c r="G52" s="43"/>
    </row>
    <row r="53" spans="1:7">
      <c r="A53" s="9" t="s">
        <v>70</v>
      </c>
      <c r="B53" s="42" t="s">
        <v>71</v>
      </c>
      <c r="C53" s="99">
        <v>0</v>
      </c>
      <c r="D53" s="45">
        <v>2450</v>
      </c>
      <c r="E53" s="76"/>
      <c r="F53" s="45">
        <v>2450</v>
      </c>
      <c r="G53" s="45"/>
    </row>
    <row r="54" spans="1:7" ht="13.5" customHeight="1">
      <c r="A54" s="6" t="s">
        <v>7</v>
      </c>
      <c r="B54" s="38" t="s">
        <v>72</v>
      </c>
      <c r="C54" s="88">
        <v>20000</v>
      </c>
      <c r="D54" s="17">
        <v>63912.5</v>
      </c>
      <c r="E54" s="64">
        <v>219.5</v>
      </c>
      <c r="F54" s="17">
        <v>63912.5</v>
      </c>
      <c r="G54" s="17"/>
    </row>
    <row r="55" spans="1:7" ht="17.25" customHeight="1">
      <c r="A55" s="24" t="s">
        <v>73</v>
      </c>
      <c r="B55" s="32" t="s">
        <v>74</v>
      </c>
      <c r="C55" s="91">
        <f>SUM(C56:C59)</f>
        <v>75000</v>
      </c>
      <c r="D55" s="26">
        <f>SUM(D56:D59)</f>
        <v>15985.21</v>
      </c>
      <c r="E55" s="67">
        <v>-73</v>
      </c>
      <c r="F55" s="26">
        <v>18785.71</v>
      </c>
      <c r="G55" s="26"/>
    </row>
    <row r="56" spans="1:7" ht="33" customHeight="1">
      <c r="A56" s="47" t="s">
        <v>3</v>
      </c>
      <c r="B56" s="28" t="s">
        <v>75</v>
      </c>
      <c r="C56" s="96">
        <v>15000</v>
      </c>
      <c r="D56" s="48">
        <v>3954.21</v>
      </c>
      <c r="E56" s="73">
        <v>-64</v>
      </c>
      <c r="F56" s="48">
        <v>3954.21</v>
      </c>
      <c r="G56" s="48"/>
    </row>
    <row r="57" spans="1:7" ht="13.5" customHeight="1">
      <c r="A57" s="27" t="s">
        <v>5</v>
      </c>
      <c r="B57" s="28" t="s">
        <v>76</v>
      </c>
      <c r="C57" s="100">
        <v>15000</v>
      </c>
      <c r="D57" s="41">
        <v>883</v>
      </c>
      <c r="E57" s="77">
        <v>-94.1</v>
      </c>
      <c r="F57" s="41">
        <v>883</v>
      </c>
      <c r="G57" s="41"/>
    </row>
    <row r="58" spans="1:7" ht="13.5" customHeight="1">
      <c r="A58" s="27" t="s">
        <v>7</v>
      </c>
      <c r="B58" s="28" t="s">
        <v>77</v>
      </c>
      <c r="C58" s="100">
        <v>40000</v>
      </c>
      <c r="D58" s="41">
        <v>6265</v>
      </c>
      <c r="E58" s="77">
        <v>-84.3</v>
      </c>
      <c r="F58" s="41">
        <v>6265</v>
      </c>
      <c r="G58" s="41"/>
    </row>
    <row r="59" spans="1:7" ht="13.5" customHeight="1">
      <c r="A59" s="27" t="s">
        <v>13</v>
      </c>
      <c r="B59" s="28" t="s">
        <v>78</v>
      </c>
      <c r="C59" s="100">
        <v>5000</v>
      </c>
      <c r="D59" s="41">
        <v>4883</v>
      </c>
      <c r="E59" s="77">
        <v>-2.34</v>
      </c>
      <c r="F59" s="41">
        <v>7683.5</v>
      </c>
      <c r="G59" s="41"/>
    </row>
    <row r="60" spans="1:7" ht="15" customHeight="1">
      <c r="A60" s="24" t="s">
        <v>79</v>
      </c>
      <c r="B60" s="32" t="s">
        <v>80</v>
      </c>
      <c r="C60" s="91">
        <f>SUM(C61:C63)</f>
        <v>15000</v>
      </c>
      <c r="D60" s="26">
        <f>D61+D62</f>
        <v>11262.33</v>
      </c>
      <c r="E60" s="67">
        <v>-25</v>
      </c>
      <c r="F60" s="26">
        <f>SUM(F61:F63)</f>
        <v>15104.51</v>
      </c>
      <c r="G60" s="26"/>
    </row>
    <row r="61" spans="1:7" ht="13.5" customHeight="1">
      <c r="A61" s="27" t="s">
        <v>3</v>
      </c>
      <c r="B61" s="28" t="s">
        <v>81</v>
      </c>
      <c r="C61" s="100">
        <v>3000</v>
      </c>
      <c r="D61" s="41">
        <v>3099.91</v>
      </c>
      <c r="E61" s="77">
        <v>3.3</v>
      </c>
      <c r="F61" s="41">
        <v>3099.91</v>
      </c>
      <c r="G61" s="41"/>
    </row>
    <row r="62" spans="1:7" ht="26.25" customHeight="1">
      <c r="A62" s="47" t="s">
        <v>5</v>
      </c>
      <c r="B62" s="28" t="s">
        <v>82</v>
      </c>
      <c r="C62" s="96">
        <v>12000</v>
      </c>
      <c r="D62" s="48">
        <v>8162.42</v>
      </c>
      <c r="E62" s="73">
        <v>-32</v>
      </c>
      <c r="F62" s="48">
        <v>12004.6</v>
      </c>
      <c r="G62" s="48"/>
    </row>
    <row r="63" spans="1:7" ht="13.5" customHeight="1">
      <c r="A63" s="27" t="s">
        <v>83</v>
      </c>
      <c r="B63" s="28" t="s">
        <v>84</v>
      </c>
      <c r="C63" s="90" t="s">
        <v>113</v>
      </c>
      <c r="D63" s="30">
        <v>0</v>
      </c>
      <c r="E63" s="68">
        <v>0</v>
      </c>
      <c r="F63" s="30">
        <v>0</v>
      </c>
      <c r="G63" s="30"/>
    </row>
    <row r="64" spans="1:7" ht="18" customHeight="1">
      <c r="A64" s="24" t="s">
        <v>85</v>
      </c>
      <c r="B64" s="32" t="s">
        <v>86</v>
      </c>
      <c r="C64" s="91">
        <f>SUM(C65:C70)</f>
        <v>84700</v>
      </c>
      <c r="D64" s="26">
        <f>SUM(D65:D70)</f>
        <v>7000</v>
      </c>
      <c r="E64" s="67">
        <v>-91.8</v>
      </c>
      <c r="F64" s="26">
        <v>7000</v>
      </c>
      <c r="G64" s="26"/>
    </row>
    <row r="65" spans="1:7" ht="15.75" customHeight="1">
      <c r="A65" s="27" t="s">
        <v>3</v>
      </c>
      <c r="B65" s="28" t="s">
        <v>87</v>
      </c>
      <c r="C65" s="100">
        <v>70000</v>
      </c>
      <c r="D65" s="41">
        <v>7000</v>
      </c>
      <c r="E65" s="77">
        <v>-90</v>
      </c>
      <c r="F65" s="41">
        <v>7000</v>
      </c>
      <c r="G65" s="41"/>
    </row>
    <row r="66" spans="1:7" ht="14.25" customHeight="1">
      <c r="A66" s="27" t="s">
        <v>5</v>
      </c>
      <c r="B66" s="28" t="s">
        <v>88</v>
      </c>
      <c r="C66" s="100">
        <v>0</v>
      </c>
      <c r="D66" s="41">
        <v>0</v>
      </c>
      <c r="E66" s="77">
        <v>0</v>
      </c>
      <c r="F66" s="41">
        <v>0</v>
      </c>
      <c r="G66" s="41"/>
    </row>
    <row r="67" spans="1:7" ht="12.75" customHeight="1">
      <c r="A67" s="27" t="s">
        <v>7</v>
      </c>
      <c r="B67" s="28" t="s">
        <v>89</v>
      </c>
      <c r="C67" s="90">
        <v>0</v>
      </c>
      <c r="D67" s="30">
        <v>0</v>
      </c>
      <c r="E67" s="68">
        <v>0</v>
      </c>
      <c r="F67" s="30">
        <v>0</v>
      </c>
      <c r="G67" s="30"/>
    </row>
    <row r="68" spans="1:7" ht="12.75" customHeight="1">
      <c r="A68" s="27" t="s">
        <v>13</v>
      </c>
      <c r="B68" s="28" t="s">
        <v>90</v>
      </c>
      <c r="C68" s="101">
        <v>1000</v>
      </c>
      <c r="D68" s="29">
        <v>0</v>
      </c>
      <c r="E68" s="78">
        <v>0</v>
      </c>
      <c r="F68" s="29">
        <v>0</v>
      </c>
      <c r="G68" s="29"/>
    </row>
    <row r="69" spans="1:7" ht="12" customHeight="1">
      <c r="A69" s="27" t="s">
        <v>19</v>
      </c>
      <c r="B69" s="28" t="s">
        <v>91</v>
      </c>
      <c r="C69" s="90">
        <v>12500</v>
      </c>
      <c r="D69" s="30">
        <v>0</v>
      </c>
      <c r="E69" s="68">
        <v>0</v>
      </c>
      <c r="F69" s="30">
        <v>0</v>
      </c>
      <c r="G69" s="30"/>
    </row>
    <row r="70" spans="1:7" ht="12.75" customHeight="1">
      <c r="A70" s="47" t="s">
        <v>21</v>
      </c>
      <c r="B70" s="28" t="s">
        <v>92</v>
      </c>
      <c r="C70" s="96">
        <v>1200</v>
      </c>
      <c r="D70" s="48">
        <v>0</v>
      </c>
      <c r="E70" s="69">
        <v>0</v>
      </c>
      <c r="F70" s="48">
        <v>0</v>
      </c>
      <c r="G70" s="48"/>
    </row>
    <row r="71" spans="1:7" ht="16.5" customHeight="1">
      <c r="A71" s="24" t="s">
        <v>93</v>
      </c>
      <c r="B71" s="32" t="s">
        <v>94</v>
      </c>
      <c r="C71" s="102">
        <v>0</v>
      </c>
      <c r="D71" s="49" t="s">
        <v>116</v>
      </c>
      <c r="E71" s="79">
        <v>0</v>
      </c>
      <c r="F71" s="49">
        <v>0</v>
      </c>
      <c r="G71" s="49"/>
    </row>
    <row r="72" spans="1:7" ht="25.5" customHeight="1">
      <c r="A72" s="47" t="s">
        <v>3</v>
      </c>
      <c r="B72" s="28" t="s">
        <v>95</v>
      </c>
      <c r="C72" s="103">
        <v>0</v>
      </c>
      <c r="D72" s="50">
        <v>0</v>
      </c>
      <c r="E72" s="80">
        <v>0</v>
      </c>
      <c r="F72" s="50">
        <v>0</v>
      </c>
      <c r="G72" s="50"/>
    </row>
    <row r="73" spans="1:7" ht="26.25" customHeight="1">
      <c r="A73" s="51" t="s">
        <v>96</v>
      </c>
      <c r="B73" s="52" t="s">
        <v>104</v>
      </c>
      <c r="C73" s="102">
        <v>0</v>
      </c>
      <c r="D73" s="49">
        <v>3050</v>
      </c>
      <c r="E73" s="79">
        <v>0</v>
      </c>
      <c r="F73" s="49">
        <v>3250</v>
      </c>
      <c r="G73" s="49"/>
    </row>
    <row r="74" spans="1:7" ht="17.25" customHeight="1">
      <c r="A74" s="53" t="s">
        <v>3</v>
      </c>
      <c r="B74" s="22" t="s">
        <v>97</v>
      </c>
      <c r="C74" s="90">
        <v>3000</v>
      </c>
      <c r="D74" s="30">
        <v>3050</v>
      </c>
      <c r="E74" s="68">
        <v>1.7</v>
      </c>
      <c r="F74" s="30">
        <v>3250</v>
      </c>
      <c r="G74" s="30"/>
    </row>
    <row r="75" spans="1:7" ht="18" customHeight="1">
      <c r="A75" s="24" t="s">
        <v>98</v>
      </c>
      <c r="B75" s="32" t="s">
        <v>99</v>
      </c>
      <c r="C75" s="104">
        <v>16000</v>
      </c>
      <c r="D75" s="54">
        <v>13480.51</v>
      </c>
      <c r="E75" s="81">
        <v>-15.8</v>
      </c>
      <c r="F75" s="54">
        <v>13480.51</v>
      </c>
      <c r="G75" s="54"/>
    </row>
    <row r="76" spans="1:7" ht="13.5" customHeight="1">
      <c r="A76" s="51"/>
      <c r="B76" s="32" t="s">
        <v>100</v>
      </c>
      <c r="C76" s="102">
        <f>C23+C44+C55+C60+C64+C71+C73+C75</f>
        <v>627000</v>
      </c>
      <c r="D76" s="49">
        <v>472902.48</v>
      </c>
      <c r="E76" s="82">
        <v>-27.1</v>
      </c>
      <c r="F76" s="49">
        <f>F23+F44+F55+F60+F64+F71+F73+F75</f>
        <v>546529.14000000013</v>
      </c>
      <c r="G76" s="55"/>
    </row>
    <row r="77" spans="1:7" ht="13.5" customHeight="1">
      <c r="A77" s="18"/>
      <c r="B77" s="19" t="s">
        <v>101</v>
      </c>
      <c r="C77" s="89">
        <f>C19  +C76</f>
        <v>947000</v>
      </c>
      <c r="D77" s="20">
        <f>D19+D76</f>
        <v>796664.48</v>
      </c>
      <c r="E77" s="65">
        <v>-17.600000000000001</v>
      </c>
      <c r="F77" s="20">
        <f>F19+F76</f>
        <v>870291.14000000013</v>
      </c>
      <c r="G77" s="20"/>
    </row>
    <row r="78" spans="1:7" ht="42" customHeight="1">
      <c r="A78" s="53"/>
      <c r="B78" s="56" t="s">
        <v>102</v>
      </c>
      <c r="C78" s="105">
        <v>0</v>
      </c>
      <c r="D78" s="57"/>
      <c r="E78" s="83"/>
      <c r="F78" s="57"/>
      <c r="G78" s="57"/>
    </row>
    <row r="119" ht="16.5" customHeight="1"/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Džanak</dc:creator>
  <cp:lastModifiedBy>Marijana</cp:lastModifiedBy>
  <cp:lastPrinted>2018-02-24T11:59:16Z</cp:lastPrinted>
  <dcterms:created xsi:type="dcterms:W3CDTF">2017-12-18T13:09:23Z</dcterms:created>
  <dcterms:modified xsi:type="dcterms:W3CDTF">2018-02-26T08:24:44Z</dcterms:modified>
</cp:coreProperties>
</file>