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DESKTOP-P1P5SK2\zajednicki\4. Skupština i tur. vijeće 2020-2024\TURISTIČKO VIJEĆE\3. sjednica TV_veljača 2021\"/>
    </mc:Choice>
  </mc:AlternateContent>
  <xr:revisionPtr revIDLastSave="0" documentId="13_ncr:1_{5DBB1FC7-5B29-433D-87C5-9B6C7ED4902B}" xr6:coauthVersionLast="46" xr6:coauthVersionMax="46" xr10:uidLastSave="{00000000-0000-0000-0000-000000000000}"/>
  <bookViews>
    <workbookView xWindow="-28920" yWindow="-3330" windowWidth="29040" windowHeight="15840" xr2:uid="{00000000-000D-0000-FFFF-FFFF00000000}"/>
  </bookViews>
  <sheets>
    <sheet name="1. Izmjene i dopune FP" sheetId="1" r:id="rId1"/>
  </sheets>
  <definedNames>
    <definedName name="_Hlk54087109" localSheetId="0">'1. Izmjene i dopune FP'!$A$47</definedName>
    <definedName name="_Toc55895370" localSheetId="0">'1. Izmjene i dopune FP'!#REF!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45" i="1"/>
  <c r="H40" i="1"/>
  <c r="H33" i="1"/>
  <c r="H26" i="1"/>
  <c r="H20" i="1"/>
  <c r="H42" i="1"/>
  <c r="H35" i="1"/>
  <c r="H29" i="1"/>
  <c r="H18" i="1"/>
  <c r="H6" i="1"/>
  <c r="H11" i="1"/>
  <c r="H10" i="1"/>
  <c r="H7" i="1"/>
  <c r="H3" i="1"/>
  <c r="H4" i="1"/>
  <c r="G45" i="1"/>
  <c r="G42" i="1"/>
  <c r="G29" i="1"/>
  <c r="G11" i="1"/>
  <c r="G35" i="1"/>
  <c r="G18" i="1"/>
  <c r="G17" i="1"/>
  <c r="G6" i="1"/>
  <c r="G10" i="1" l="1"/>
  <c r="D12" i="1" l="1"/>
  <c r="G7" i="1"/>
  <c r="G40" i="1" l="1"/>
  <c r="G37" i="1"/>
  <c r="G33" i="1"/>
  <c r="G26" i="1"/>
  <c r="G20" i="1"/>
  <c r="G16" i="1"/>
  <c r="G3" i="1"/>
  <c r="G47" i="1" l="1"/>
  <c r="D40" i="1"/>
  <c r="D37" i="1"/>
  <c r="D33" i="1"/>
  <c r="D26" i="1"/>
  <c r="D20" i="1"/>
  <c r="D16" i="1"/>
  <c r="D3" i="1"/>
  <c r="H5" i="1" l="1"/>
  <c r="D47" i="1"/>
  <c r="H9" i="1"/>
  <c r="H36" i="1" l="1"/>
  <c r="H21" i="1"/>
  <c r="H30" i="1"/>
  <c r="H23" i="1"/>
  <c r="H32" i="1"/>
  <c r="H28" i="1"/>
  <c r="H41" i="1"/>
  <c r="H31" i="1"/>
  <c r="H27" i="1"/>
  <c r="H47" i="1" l="1"/>
</calcChain>
</file>

<file path=xl/sharedStrings.xml><?xml version="1.0" encoding="utf-8"?>
<sst xmlns="http://schemas.openxmlformats.org/spreadsheetml/2006/main" count="95" uniqueCount="83">
  <si>
    <t>PRIHODI</t>
  </si>
  <si>
    <t>Plan za 2021. (u kn)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</si>
  <si>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</si>
  <si>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</si>
  <si>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</si>
  <si>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</si>
  <si>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</si>
  <si>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</si>
  <si>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</si>
  <si>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</si>
  <si>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</si>
  <si>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</si>
  <si>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</si>
  <si>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</si>
  <si>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</si>
  <si>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</si>
  <si>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</si>
  <si>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</si>
  <si>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</si>
  <si>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</si>
  <si>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</si>
  <si>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</si>
  <si>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</si>
  <si>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</si>
  <si>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</si>
  <si>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</si>
  <si>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</si>
  <si>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</si>
  <si>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</si>
  <si>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</si>
  <si>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</si>
  <si>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</si>
  <si>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</si>
  <si>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</si>
  <si>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</si>
  <si>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</si>
  <si>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</si>
  <si>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</si>
  <si>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</si>
  <si>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</si>
  <si>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</si>
  <si>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</si>
  <si>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</si>
  <si>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</si>
  <si>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</si>
  <si>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</si>
  <si>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</si>
  <si>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</si>
  <si>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</si>
  <si>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Kreiranje promotivnog materijala</t>
  </si>
  <si>
    <t>Internetske stranice</t>
  </si>
  <si>
    <t xml:space="preserve">Kreiranje i upravljanje bazama turističkih podataka </t>
  </si>
  <si>
    <t>Turističko-informativne aktivnosti</t>
  </si>
  <si>
    <t>DESTINACIJSKI MENADŽMENT</t>
  </si>
  <si>
    <t>4.1.</t>
  </si>
  <si>
    <t>Turistički informacijski sustavi i aplikacije /eVisitor</t>
  </si>
  <si>
    <t>Upravljanje kvalitetom u destinaciji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</si>
  <si>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</si>
  <si>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</si>
  <si>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</si>
  <si>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</si>
  <si>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</si>
  <si>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</si>
  <si>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</si>
  <si>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</si>
  <si>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</si>
  <si>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</si>
  <si>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</si>
  <si>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</si>
  <si>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</si>
  <si>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</si>
  <si>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</si>
  <si>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</si>
  <si>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</si>
  <si>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</si>
  <si>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4.2.</t>
  </si>
  <si>
    <t>4.3.</t>
  </si>
  <si>
    <t>Arheološki park Vučedol</t>
  </si>
  <si>
    <t>Povećanje</t>
  </si>
  <si>
    <t>Smanjenje</t>
  </si>
  <si>
    <t>Novi plan</t>
  </si>
  <si>
    <t>Novi plan za 2021. (u kn)</t>
  </si>
  <si>
    <t>1. IZMJENE I DOPUNE FINANCIJSKOG PLANA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</si>
</sst>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12" fillId="3" borderId="1" xfId="0" applyNumberFormat="1" applyFont="1" applyFill="1" applyBorder="1" applyAlignment="1">
      <alignment vertical="center"/>
    </xf>
    <xf numFmtId="164" fontId="0" fillId="0" borderId="0" xfId="0" applyNumberFormat="1"/>
    <xf numFmtId="4" fontId="7" fillId="5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J45" sqref="J45"/>
    </sheetView>
  </sheetViews>
  <sheetFormatPr defaultRowHeight="14.4" x14ac:dyDescent="0.3"/>
  <cols>
    <col min="1" max="1" width="7" customWidth="1"/>
    <col min="2" max="2" width="7.33203125" customWidth="1"/>
    <col min="3" max="3" width="50.88671875" customWidth="1"/>
    <col min="4" max="7" width="16.33203125" customWidth="1"/>
    <col min="8" max="8" width="9.77734375" bestFit="1" customWidth="1"/>
    <col min="9" max="9" width="15.109375" customWidth="1"/>
  </cols>
  <sheetData>
    <row r="1" spans="1:8" ht="21" x14ac:dyDescent="0.3">
      <c r="A1" s="35" t="s">
        <v>82</v>
      </c>
      <c r="B1" s="36"/>
      <c r="C1" s="36"/>
      <c r="D1" s="36"/>
      <c r="E1" s="36"/>
      <c r="F1" s="36"/>
      <c r="G1" s="36"/>
      <c r="H1" s="36"/>
    </row>
    <row r="2" spans="1:8" ht="27.6" x14ac:dyDescent="0.3">
      <c r="A2" s="5"/>
      <c r="B2" s="6"/>
      <c r="C2" s="4" t="s">
        <v>0</v>
      </c>
      <c r="D2" s="4" t="s">
        <v>1</v>
      </c>
      <c r="E2" s="4" t="s">
        <v>78</v>
      </c>
      <c r="F2" s="4" t="s">
        <v>79</v>
      </c>
      <c r="G2" s="4" t="s">
        <v>80</v>
      </c>
      <c r="H2" s="4" t="s">
        <v>2</v>
      </c>
    </row>
    <row r="3" spans="1:8" x14ac:dyDescent="0.3">
      <c r="A3" s="7" t="s">
        <v>3</v>
      </c>
      <c r="B3" s="7"/>
      <c r="C3" s="7" t="s">
        <v>4</v>
      </c>
      <c r="D3" s="21">
        <f>D4+D5</f>
        <v>300000</v>
      </c>
      <c r="E3" s="21"/>
      <c r="F3" s="21"/>
      <c r="G3" s="21">
        <f>G4+G5</f>
        <v>300000</v>
      </c>
      <c r="H3" s="22">
        <f>G3*100/D12</f>
        <v>18.401716688789211</v>
      </c>
    </row>
    <row r="4" spans="1:8" x14ac:dyDescent="0.3">
      <c r="A4" s="8"/>
      <c r="B4" s="8" t="s">
        <v>5</v>
      </c>
      <c r="C4" s="8" t="s">
        <v>6</v>
      </c>
      <c r="D4" s="19">
        <v>50000</v>
      </c>
      <c r="E4" s="19"/>
      <c r="F4" s="19"/>
      <c r="G4" s="19">
        <v>50000</v>
      </c>
      <c r="H4" s="23">
        <f>D4*100/D12</f>
        <v>3.0669527814648685</v>
      </c>
    </row>
    <row r="5" spans="1:8" x14ac:dyDescent="0.3">
      <c r="A5" s="9"/>
      <c r="B5" s="8" t="s">
        <v>7</v>
      </c>
      <c r="C5" s="8" t="s">
        <v>8</v>
      </c>
      <c r="D5" s="19">
        <v>250000</v>
      </c>
      <c r="E5" s="19"/>
      <c r="F5" s="19"/>
      <c r="G5" s="19">
        <v>250000</v>
      </c>
      <c r="H5" s="23">
        <f>D5*100/D12</f>
        <v>15.334763907324342</v>
      </c>
    </row>
    <row r="6" spans="1:8" ht="28.8" x14ac:dyDescent="0.3">
      <c r="A6" s="7" t="s">
        <v>9</v>
      </c>
      <c r="B6" s="7"/>
      <c r="C6" s="7" t="s">
        <v>10</v>
      </c>
      <c r="D6" s="26">
        <v>1015000</v>
      </c>
      <c r="E6" s="26">
        <v>72140.639999999999</v>
      </c>
      <c r="F6" s="26"/>
      <c r="G6" s="26">
        <f>D6+E6-F6</f>
        <v>1087140.6399999999</v>
      </c>
      <c r="H6" s="24">
        <f>G6*100/D12</f>
        <v>66.684180193829931</v>
      </c>
    </row>
    <row r="7" spans="1:8" x14ac:dyDescent="0.3">
      <c r="A7" s="10" t="s">
        <v>11</v>
      </c>
      <c r="B7" s="10"/>
      <c r="C7" s="10" t="s">
        <v>12</v>
      </c>
      <c r="D7" s="26">
        <v>100000</v>
      </c>
      <c r="E7" s="26">
        <v>20651.080000000002</v>
      </c>
      <c r="F7" s="26"/>
      <c r="G7" s="26">
        <f>D7+E7-F7</f>
        <v>120651.08</v>
      </c>
      <c r="H7" s="24">
        <f>G7*100/D12</f>
        <v>7.4006233078548078</v>
      </c>
    </row>
    <row r="8" spans="1:8" x14ac:dyDescent="0.3">
      <c r="A8" s="10" t="s">
        <v>13</v>
      </c>
      <c r="B8" s="10"/>
      <c r="C8" s="10" t="s">
        <v>14</v>
      </c>
      <c r="D8" s="26">
        <v>0</v>
      </c>
      <c r="E8" s="26"/>
      <c r="F8" s="26"/>
      <c r="G8" s="26">
        <v>0</v>
      </c>
      <c r="H8" s="24"/>
    </row>
    <row r="9" spans="1:8" x14ac:dyDescent="0.3">
      <c r="A9" s="10" t="s">
        <v>15</v>
      </c>
      <c r="B9" s="11"/>
      <c r="C9" s="10" t="s">
        <v>16</v>
      </c>
      <c r="D9" s="27">
        <v>35000</v>
      </c>
      <c r="E9" s="27"/>
      <c r="F9" s="27"/>
      <c r="G9" s="27">
        <v>35000</v>
      </c>
      <c r="H9" s="25">
        <f>D9*100/D12</f>
        <v>2.146866947025408</v>
      </c>
    </row>
    <row r="10" spans="1:8" x14ac:dyDescent="0.3">
      <c r="A10" s="10" t="s">
        <v>17</v>
      </c>
      <c r="B10" s="11"/>
      <c r="C10" s="10" t="s">
        <v>18</v>
      </c>
      <c r="D10" s="27">
        <v>100000</v>
      </c>
      <c r="E10" s="27"/>
      <c r="F10" s="27">
        <v>37009.040000000001</v>
      </c>
      <c r="G10" s="27">
        <f>D10+E10-F10</f>
        <v>62990.96</v>
      </c>
      <c r="H10" s="25">
        <f>G10*100/D12</f>
        <v>3.8638059995828455</v>
      </c>
    </row>
    <row r="11" spans="1:8" x14ac:dyDescent="0.3">
      <c r="A11" s="10" t="s">
        <v>19</v>
      </c>
      <c r="B11" s="10"/>
      <c r="C11" s="10" t="s">
        <v>20</v>
      </c>
      <c r="D11" s="26">
        <v>20000</v>
      </c>
      <c r="E11" s="41">
        <v>4500</v>
      </c>
      <c r="F11" s="26"/>
      <c r="G11" s="26">
        <f>D11+E11-F11</f>
        <v>24500</v>
      </c>
      <c r="H11" s="24">
        <f>G11*100/D12</f>
        <v>1.5028068629177855</v>
      </c>
    </row>
    <row r="12" spans="1:8" ht="15.6" x14ac:dyDescent="0.3">
      <c r="A12" s="37"/>
      <c r="B12" s="37"/>
      <c r="C12" s="12" t="s">
        <v>21</v>
      </c>
      <c r="D12" s="39">
        <f>G3+G6+G7+G8+G9+G10+G11</f>
        <v>1630282.68</v>
      </c>
      <c r="E12" s="39"/>
      <c r="F12" s="39"/>
      <c r="G12" s="39"/>
      <c r="H12" s="40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ht="18" x14ac:dyDescent="0.3">
      <c r="A14" s="2"/>
    </row>
    <row r="15" spans="1:8" ht="27.6" x14ac:dyDescent="0.3">
      <c r="A15" s="6"/>
      <c r="B15" s="6"/>
      <c r="C15" s="4" t="s">
        <v>22</v>
      </c>
      <c r="D15" s="4" t="s">
        <v>1</v>
      </c>
      <c r="E15" s="4" t="s">
        <v>78</v>
      </c>
      <c r="F15" s="4" t="s">
        <v>79</v>
      </c>
      <c r="G15" s="4" t="s">
        <v>81</v>
      </c>
      <c r="H15" s="4" t="s">
        <v>2</v>
      </c>
    </row>
    <row r="16" spans="1:8" x14ac:dyDescent="0.3">
      <c r="A16" s="6" t="s">
        <v>3</v>
      </c>
      <c r="B16" s="6"/>
      <c r="C16" s="6" t="s">
        <v>23</v>
      </c>
      <c r="D16" s="21">
        <f>D17+D18+D19</f>
        <v>15000</v>
      </c>
      <c r="E16" s="21"/>
      <c r="F16" s="21"/>
      <c r="G16" s="21">
        <f>G17+G18+G19</f>
        <v>0</v>
      </c>
      <c r="H16" s="22">
        <f>G16*100/G47</f>
        <v>0</v>
      </c>
    </row>
    <row r="17" spans="1:8" ht="27.6" x14ac:dyDescent="0.3">
      <c r="A17" s="13"/>
      <c r="B17" s="13" t="s">
        <v>5</v>
      </c>
      <c r="C17" s="13" t="s">
        <v>24</v>
      </c>
      <c r="D17" s="28"/>
      <c r="E17" s="34"/>
      <c r="F17" s="28"/>
      <c r="G17" s="28">
        <f>D17+E17-F17</f>
        <v>0</v>
      </c>
      <c r="H17" s="30"/>
    </row>
    <row r="18" spans="1:8" x14ac:dyDescent="0.3">
      <c r="A18" s="14"/>
      <c r="B18" s="13" t="s">
        <v>7</v>
      </c>
      <c r="C18" s="13" t="s">
        <v>25</v>
      </c>
      <c r="D18" s="28">
        <v>15000</v>
      </c>
      <c r="E18" s="28"/>
      <c r="F18" s="34">
        <v>15000</v>
      </c>
      <c r="G18" s="28">
        <f>D18+E18-F18</f>
        <v>0</v>
      </c>
      <c r="H18" s="30">
        <f>G18*100/D47</f>
        <v>0</v>
      </c>
    </row>
    <row r="19" spans="1:8" x14ac:dyDescent="0.3">
      <c r="A19" s="13"/>
      <c r="B19" s="13" t="s">
        <v>26</v>
      </c>
      <c r="C19" s="13" t="s">
        <v>27</v>
      </c>
      <c r="D19" s="28"/>
      <c r="E19" s="28"/>
      <c r="F19" s="28"/>
      <c r="G19" s="28"/>
      <c r="H19" s="30"/>
    </row>
    <row r="20" spans="1:8" x14ac:dyDescent="0.3">
      <c r="A20" s="6" t="s">
        <v>28</v>
      </c>
      <c r="B20" s="6"/>
      <c r="C20" s="6" t="s">
        <v>29</v>
      </c>
      <c r="D20" s="21">
        <f>D21+D22+D23+D24+D25</f>
        <v>530000</v>
      </c>
      <c r="E20" s="21"/>
      <c r="F20" s="21"/>
      <c r="G20" s="21">
        <f>G21+G22+G23+G24+G25</f>
        <v>530000</v>
      </c>
      <c r="H20" s="22">
        <f>D20*100/G47</f>
        <v>32.525314513654493</v>
      </c>
    </row>
    <row r="21" spans="1:8" ht="27.6" x14ac:dyDescent="0.3">
      <c r="A21" s="14"/>
      <c r="B21" s="13" t="s">
        <v>30</v>
      </c>
      <c r="C21" s="13" t="s">
        <v>31</v>
      </c>
      <c r="D21" s="28"/>
      <c r="E21" s="28"/>
      <c r="F21" s="28"/>
      <c r="G21" s="28"/>
      <c r="H21" s="30">
        <f>D21*100/D47</f>
        <v>0</v>
      </c>
    </row>
    <row r="22" spans="1:8" x14ac:dyDescent="0.3">
      <c r="A22" s="13"/>
      <c r="B22" s="13" t="s">
        <v>32</v>
      </c>
      <c r="C22" s="13" t="s">
        <v>33</v>
      </c>
      <c r="D22" s="28"/>
      <c r="E22" s="28"/>
      <c r="F22" s="28"/>
      <c r="G22" s="28"/>
      <c r="H22" s="30"/>
    </row>
    <row r="23" spans="1:8" x14ac:dyDescent="0.3">
      <c r="A23" s="13"/>
      <c r="B23" s="13" t="s">
        <v>34</v>
      </c>
      <c r="C23" s="13" t="s">
        <v>35</v>
      </c>
      <c r="D23" s="28">
        <v>530000</v>
      </c>
      <c r="E23" s="28"/>
      <c r="F23" s="28"/>
      <c r="G23" s="28">
        <v>530000</v>
      </c>
      <c r="H23" s="30">
        <f>D23*100/D47</f>
        <v>33.757961783439491</v>
      </c>
    </row>
    <row r="24" spans="1:8" x14ac:dyDescent="0.3">
      <c r="A24" s="13"/>
      <c r="B24" s="13" t="s">
        <v>36</v>
      </c>
      <c r="C24" s="13" t="s">
        <v>37</v>
      </c>
      <c r="D24" s="28"/>
      <c r="E24" s="28"/>
      <c r="F24" s="28"/>
      <c r="G24" s="28"/>
      <c r="H24" s="30"/>
    </row>
    <row r="25" spans="1:8" x14ac:dyDescent="0.3">
      <c r="A25" s="13"/>
      <c r="B25" s="13" t="s">
        <v>38</v>
      </c>
      <c r="C25" s="13" t="s">
        <v>39</v>
      </c>
      <c r="D25" s="28"/>
      <c r="E25" s="28"/>
      <c r="F25" s="28"/>
      <c r="G25" s="28"/>
      <c r="H25" s="30"/>
    </row>
    <row r="26" spans="1:8" x14ac:dyDescent="0.3">
      <c r="A26" s="6" t="s">
        <v>11</v>
      </c>
      <c r="B26" s="6"/>
      <c r="C26" s="6" t="s">
        <v>40</v>
      </c>
      <c r="D26" s="21">
        <f>D27+D28+D29+D30+D31+D32</f>
        <v>195000</v>
      </c>
      <c r="E26" s="21"/>
      <c r="F26" s="21"/>
      <c r="G26" s="21">
        <f>G27+G28+G29+G30+G31+G32</f>
        <v>205000</v>
      </c>
      <c r="H26" s="22">
        <f>G26*100/G47</f>
        <v>12.580546179809758</v>
      </c>
    </row>
    <row r="27" spans="1:8" x14ac:dyDescent="0.3">
      <c r="A27" s="13"/>
      <c r="B27" s="13" t="s">
        <v>41</v>
      </c>
      <c r="C27" s="13" t="s">
        <v>46</v>
      </c>
      <c r="D27" s="28">
        <v>55000</v>
      </c>
      <c r="E27" s="28"/>
      <c r="F27" s="28"/>
      <c r="G27" s="28">
        <v>55000</v>
      </c>
      <c r="H27" s="30">
        <f>D27*100/D47</f>
        <v>3.5031847133757963</v>
      </c>
    </row>
    <row r="28" spans="1:8" x14ac:dyDescent="0.3">
      <c r="A28" s="14"/>
      <c r="B28" s="13" t="s">
        <v>42</v>
      </c>
      <c r="C28" s="13" t="s">
        <v>48</v>
      </c>
      <c r="D28" s="28">
        <v>15000</v>
      </c>
      <c r="E28" s="28"/>
      <c r="F28" s="28"/>
      <c r="G28" s="28">
        <v>15000</v>
      </c>
      <c r="H28" s="30">
        <f>D28*100/D47</f>
        <v>0.95541401273885351</v>
      </c>
    </row>
    <row r="29" spans="1:8" x14ac:dyDescent="0.3">
      <c r="A29" s="14"/>
      <c r="B29" s="13" t="s">
        <v>43</v>
      </c>
      <c r="C29" s="13" t="s">
        <v>49</v>
      </c>
      <c r="D29" s="28">
        <v>45000</v>
      </c>
      <c r="E29" s="34">
        <v>10000</v>
      </c>
      <c r="F29" s="28"/>
      <c r="G29" s="28">
        <f>D29+E29-F29</f>
        <v>55000</v>
      </c>
      <c r="H29" s="30">
        <f>G29*100/D47</f>
        <v>3.5031847133757963</v>
      </c>
    </row>
    <row r="30" spans="1:8" x14ac:dyDescent="0.3">
      <c r="A30" s="14"/>
      <c r="B30" s="13" t="s">
        <v>44</v>
      </c>
      <c r="C30" s="13" t="s">
        <v>50</v>
      </c>
      <c r="D30" s="28">
        <v>10000</v>
      </c>
      <c r="E30" s="28"/>
      <c r="F30" s="28"/>
      <c r="G30" s="28">
        <v>10000</v>
      </c>
      <c r="H30" s="30">
        <f>D30*100/D47</f>
        <v>0.63694267515923564</v>
      </c>
    </row>
    <row r="31" spans="1:8" x14ac:dyDescent="0.3">
      <c r="A31" s="14"/>
      <c r="B31" s="13" t="s">
        <v>45</v>
      </c>
      <c r="C31" s="13" t="s">
        <v>51</v>
      </c>
      <c r="D31" s="28">
        <v>20000</v>
      </c>
      <c r="E31" s="28"/>
      <c r="F31" s="28"/>
      <c r="G31" s="28">
        <v>20000</v>
      </c>
      <c r="H31" s="30">
        <f>D31*100/D47</f>
        <v>1.2738853503184713</v>
      </c>
    </row>
    <row r="32" spans="1:8" x14ac:dyDescent="0.3">
      <c r="A32" s="14"/>
      <c r="B32" s="13" t="s">
        <v>47</v>
      </c>
      <c r="C32" s="13" t="s">
        <v>52</v>
      </c>
      <c r="D32" s="28">
        <v>50000</v>
      </c>
      <c r="E32" s="28"/>
      <c r="F32" s="28"/>
      <c r="G32" s="28">
        <v>50000</v>
      </c>
      <c r="H32" s="30">
        <f>D32*100/D47</f>
        <v>3.1847133757961785</v>
      </c>
    </row>
    <row r="33" spans="1:9" x14ac:dyDescent="0.3">
      <c r="A33" s="6" t="s">
        <v>13</v>
      </c>
      <c r="B33" s="6"/>
      <c r="C33" s="6" t="s">
        <v>53</v>
      </c>
      <c r="D33" s="21">
        <f>D34+D35+D36</f>
        <v>195000</v>
      </c>
      <c r="E33" s="21"/>
      <c r="F33" s="21"/>
      <c r="G33" s="21">
        <f>G34+G35+G36</f>
        <v>257500</v>
      </c>
      <c r="H33" s="22">
        <f>G33*100/G47</f>
        <v>15.802393372200061</v>
      </c>
    </row>
    <row r="34" spans="1:9" x14ac:dyDescent="0.3">
      <c r="A34" s="13"/>
      <c r="B34" s="13" t="s">
        <v>54</v>
      </c>
      <c r="C34" s="13" t="s">
        <v>55</v>
      </c>
      <c r="D34" s="28">
        <v>0</v>
      </c>
      <c r="E34" s="28"/>
      <c r="F34" s="28"/>
      <c r="G34" s="28">
        <v>0</v>
      </c>
      <c r="H34" s="30"/>
    </row>
    <row r="35" spans="1:9" x14ac:dyDescent="0.3">
      <c r="A35" s="16"/>
      <c r="B35" s="13" t="s">
        <v>75</v>
      </c>
      <c r="C35" s="13" t="s">
        <v>56</v>
      </c>
      <c r="D35" s="28">
        <v>45000</v>
      </c>
      <c r="E35" s="34">
        <v>62500</v>
      </c>
      <c r="F35" s="34"/>
      <c r="G35" s="34">
        <f>D35+E35-F35</f>
        <v>107500</v>
      </c>
      <c r="H35" s="30">
        <f>G35*100/D47</f>
        <v>6.8471337579617835</v>
      </c>
    </row>
    <row r="36" spans="1:9" x14ac:dyDescent="0.3">
      <c r="A36" s="15"/>
      <c r="B36" s="13" t="s">
        <v>76</v>
      </c>
      <c r="C36" s="13" t="s">
        <v>77</v>
      </c>
      <c r="D36" s="28">
        <v>150000</v>
      </c>
      <c r="E36" s="28"/>
      <c r="F36" s="28"/>
      <c r="G36" s="28">
        <v>150000</v>
      </c>
      <c r="H36" s="30">
        <f>D36*100/D47</f>
        <v>9.5541401273885356</v>
      </c>
    </row>
    <row r="37" spans="1:9" x14ac:dyDescent="0.3">
      <c r="A37" s="6" t="s">
        <v>15</v>
      </c>
      <c r="B37" s="6"/>
      <c r="C37" s="6" t="s">
        <v>57</v>
      </c>
      <c r="D37" s="21">
        <f>D38+D39</f>
        <v>0</v>
      </c>
      <c r="E37" s="21"/>
      <c r="F37" s="21"/>
      <c r="G37" s="21">
        <f>G38+G39</f>
        <v>0</v>
      </c>
      <c r="H37" s="22">
        <v>0</v>
      </c>
    </row>
    <row r="38" spans="1:9" x14ac:dyDescent="0.3">
      <c r="A38" s="13"/>
      <c r="B38" s="13" t="s">
        <v>58</v>
      </c>
      <c r="C38" s="13" t="s">
        <v>59</v>
      </c>
      <c r="D38" s="28"/>
      <c r="E38" s="28"/>
      <c r="F38" s="28"/>
      <c r="G38" s="28"/>
      <c r="H38" s="30"/>
    </row>
    <row r="39" spans="1:9" x14ac:dyDescent="0.3">
      <c r="A39" s="13"/>
      <c r="B39" s="13" t="s">
        <v>60</v>
      </c>
      <c r="C39" s="13" t="s">
        <v>61</v>
      </c>
      <c r="D39" s="28"/>
      <c r="E39" s="28"/>
      <c r="F39" s="28"/>
      <c r="G39" s="28"/>
      <c r="H39" s="30"/>
    </row>
    <row r="40" spans="1:9" x14ac:dyDescent="0.3">
      <c r="A40" s="6" t="s">
        <v>17</v>
      </c>
      <c r="B40" s="6"/>
      <c r="C40" s="6" t="s">
        <v>62</v>
      </c>
      <c r="D40" s="21">
        <f>D41+D42+D43+D44</f>
        <v>600000</v>
      </c>
      <c r="E40" s="21"/>
      <c r="F40" s="21"/>
      <c r="G40" s="21">
        <f>G41+G42+G43+G44</f>
        <v>602000</v>
      </c>
      <c r="H40" s="22">
        <f>G40*100/G47</f>
        <v>36.943847806075482</v>
      </c>
    </row>
    <row r="41" spans="1:9" x14ac:dyDescent="0.3">
      <c r="A41" s="13"/>
      <c r="B41" s="13" t="s">
        <v>63</v>
      </c>
      <c r="C41" s="13" t="s">
        <v>64</v>
      </c>
      <c r="D41" s="28">
        <v>510000</v>
      </c>
      <c r="E41" s="28"/>
      <c r="F41" s="28"/>
      <c r="G41" s="28">
        <v>510000</v>
      </c>
      <c r="H41" s="30">
        <f>D41*100/D47</f>
        <v>32.484076433121018</v>
      </c>
    </row>
    <row r="42" spans="1:9" x14ac:dyDescent="0.3">
      <c r="A42" s="13"/>
      <c r="B42" s="13" t="s">
        <v>65</v>
      </c>
      <c r="C42" s="13" t="s">
        <v>66</v>
      </c>
      <c r="D42" s="28">
        <v>90000</v>
      </c>
      <c r="E42" s="34">
        <v>2000</v>
      </c>
      <c r="F42" s="28"/>
      <c r="G42" s="28">
        <f>D42+E42-F42</f>
        <v>92000</v>
      </c>
      <c r="H42" s="30">
        <f>G42*100/D47</f>
        <v>5.8598726114649677</v>
      </c>
    </row>
    <row r="43" spans="1:9" x14ac:dyDescent="0.3">
      <c r="A43" s="14"/>
      <c r="B43" s="13" t="s">
        <v>67</v>
      </c>
      <c r="C43" s="13" t="s">
        <v>68</v>
      </c>
      <c r="D43" s="28"/>
      <c r="E43" s="28"/>
      <c r="F43" s="28"/>
      <c r="G43" s="28"/>
      <c r="H43" s="30"/>
    </row>
    <row r="44" spans="1:9" x14ac:dyDescent="0.3">
      <c r="A44" s="14"/>
      <c r="B44" s="13" t="s">
        <v>69</v>
      </c>
      <c r="C44" s="13" t="s">
        <v>70</v>
      </c>
      <c r="D44" s="28"/>
      <c r="E44" s="28"/>
      <c r="F44" s="28"/>
      <c r="G44" s="28"/>
      <c r="H44" s="30"/>
    </row>
    <row r="45" spans="1:9" x14ac:dyDescent="0.3">
      <c r="A45" s="6" t="s">
        <v>19</v>
      </c>
      <c r="B45" s="6"/>
      <c r="C45" s="6" t="s">
        <v>71</v>
      </c>
      <c r="D45" s="20">
        <v>35000</v>
      </c>
      <c r="E45" s="33"/>
      <c r="F45" s="20"/>
      <c r="G45" s="20">
        <f>D45+E45-F45</f>
        <v>35000</v>
      </c>
      <c r="H45" s="22">
        <f>D45*100/G47</f>
        <v>2.1478981282602025</v>
      </c>
    </row>
    <row r="46" spans="1:9" x14ac:dyDescent="0.3">
      <c r="A46" s="6" t="s">
        <v>72</v>
      </c>
      <c r="B46" s="6"/>
      <c r="C46" s="6" t="s">
        <v>73</v>
      </c>
      <c r="D46" s="20"/>
      <c r="E46" s="20"/>
      <c r="F46" s="20"/>
      <c r="G46" s="20"/>
      <c r="H46" s="22"/>
    </row>
    <row r="47" spans="1:9" ht="15.6" x14ac:dyDescent="0.3">
      <c r="A47" s="37"/>
      <c r="B47" s="37"/>
      <c r="C47" s="12" t="s">
        <v>74</v>
      </c>
      <c r="D47" s="29">
        <f>D46+D45+D40+D37+D33+D26+D20+D16</f>
        <v>1570000</v>
      </c>
      <c r="E47" s="29"/>
      <c r="F47" s="29"/>
      <c r="G47" s="29">
        <f>G46+G45+G40+G37+G33+G26+G20+G16</f>
        <v>1629500</v>
      </c>
      <c r="H47" s="31">
        <f>H40+H37+H33+H26+H20+H16+H45</f>
        <v>100</v>
      </c>
      <c r="I47" s="32"/>
    </row>
    <row r="48" spans="1:9" x14ac:dyDescent="0.3">
      <c r="A48" s="38"/>
      <c r="B48" s="38"/>
      <c r="C48" s="17"/>
      <c r="D48" s="18"/>
      <c r="E48" s="18"/>
      <c r="F48" s="18"/>
      <c r="G48" s="18"/>
      <c r="H48" s="18"/>
    </row>
    <row r="49" spans="1:1" ht="18" x14ac:dyDescent="0.3">
      <c r="A49" s="3"/>
    </row>
  </sheetData>
  <mergeCells count="5">
    <mergeCell ref="A1:H1"/>
    <mergeCell ref="A47:B47"/>
    <mergeCell ref="A48:B48"/>
    <mergeCell ref="A12:B12"/>
    <mergeCell ref="D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Izmjene i dopune FP</vt:lpstr>
      <vt:lpstr>'1. Izmjene i dopune FP'!_Hlk54087109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Marina Sekulić</cp:lastModifiedBy>
  <dcterms:created xsi:type="dcterms:W3CDTF">2015-06-05T18:17:20Z</dcterms:created>
  <dcterms:modified xsi:type="dcterms:W3CDTF">2021-03-04T08:29:34Z</dcterms:modified>
</cp:coreProperties>
</file>